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9F9484F3-969D-4DF9-A750-925B7064C0F5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Программы" sheetId="2" r:id="rId1"/>
  </sheets>
  <calcPr calcId="191029"/>
</workbook>
</file>

<file path=xl/calcChain.xml><?xml version="1.0" encoding="utf-8"?>
<calcChain xmlns="http://schemas.openxmlformats.org/spreadsheetml/2006/main">
  <c r="E40" i="2" l="1"/>
  <c r="L47" i="2"/>
  <c r="F47" i="2"/>
  <c r="K26" i="2"/>
  <c r="H26" i="2"/>
  <c r="E26" i="2"/>
  <c r="L31" i="2"/>
  <c r="I31" i="2"/>
  <c r="F31" i="2"/>
  <c r="L75" i="2"/>
  <c r="L76" i="2"/>
  <c r="L77" i="2"/>
  <c r="L78" i="2"/>
  <c r="L79" i="2"/>
  <c r="L80" i="2"/>
  <c r="L81" i="2"/>
  <c r="L82" i="2"/>
  <c r="L83" i="2"/>
  <c r="L84" i="2"/>
  <c r="L85" i="2"/>
  <c r="L87" i="2"/>
  <c r="L74" i="2"/>
  <c r="I75" i="2"/>
  <c r="I76" i="2"/>
  <c r="I77" i="2"/>
  <c r="I78" i="2"/>
  <c r="I79" i="2"/>
  <c r="I80" i="2"/>
  <c r="I81" i="2"/>
  <c r="I82" i="2"/>
  <c r="I83" i="2"/>
  <c r="I84" i="2"/>
  <c r="I85" i="2"/>
  <c r="I87" i="2"/>
  <c r="I74" i="2"/>
  <c r="F75" i="2"/>
  <c r="F76" i="2"/>
  <c r="F77" i="2"/>
  <c r="F78" i="2"/>
  <c r="F79" i="2"/>
  <c r="F80" i="2"/>
  <c r="F81" i="2"/>
  <c r="F82" i="2"/>
  <c r="F83" i="2"/>
  <c r="F84" i="2"/>
  <c r="F85" i="2"/>
  <c r="F87" i="2"/>
  <c r="F74" i="2"/>
  <c r="E86" i="2"/>
  <c r="G86" i="2"/>
  <c r="H86" i="2"/>
  <c r="J86" i="2"/>
  <c r="K86" i="2"/>
  <c r="E53" i="2"/>
  <c r="K40" i="2"/>
  <c r="H40" i="2"/>
  <c r="L5" i="2"/>
  <c r="L7" i="2"/>
  <c r="L8" i="2"/>
  <c r="L9" i="2"/>
  <c r="L10" i="2"/>
  <c r="L11" i="2"/>
  <c r="L12" i="2"/>
  <c r="L13" i="2"/>
  <c r="L14" i="2"/>
  <c r="L15" i="2"/>
  <c r="L17" i="2"/>
  <c r="L18" i="2"/>
  <c r="L19" i="2"/>
  <c r="L21" i="2"/>
  <c r="L22" i="2"/>
  <c r="L24" i="2"/>
  <c r="L25" i="2"/>
  <c r="L27" i="2"/>
  <c r="L28" i="2"/>
  <c r="L29" i="2"/>
  <c r="L30" i="2"/>
  <c r="L33" i="2"/>
  <c r="L34" i="2"/>
  <c r="L35" i="2"/>
  <c r="L36" i="2"/>
  <c r="L37" i="2"/>
  <c r="L38" i="2"/>
  <c r="L39" i="2"/>
  <c r="L41" i="2"/>
  <c r="L42" i="2"/>
  <c r="L43" i="2"/>
  <c r="L44" i="2"/>
  <c r="L45" i="2"/>
  <c r="L46" i="2"/>
  <c r="L49" i="2"/>
  <c r="L50" i="2"/>
  <c r="L51" i="2"/>
  <c r="L52" i="2"/>
  <c r="L54" i="2"/>
  <c r="L55" i="2"/>
  <c r="L56" i="2"/>
  <c r="L57" i="2"/>
  <c r="L58" i="2"/>
  <c r="L59" i="2"/>
  <c r="L60" i="2"/>
  <c r="L61" i="2"/>
  <c r="L63" i="2"/>
  <c r="L64" i="2"/>
  <c r="L65" i="2"/>
  <c r="L67" i="2"/>
  <c r="L68" i="2"/>
  <c r="L69" i="2"/>
  <c r="L71" i="2"/>
  <c r="I5" i="2"/>
  <c r="I7" i="2"/>
  <c r="I8" i="2"/>
  <c r="I9" i="2"/>
  <c r="I10" i="2"/>
  <c r="I11" i="2"/>
  <c r="I12" i="2"/>
  <c r="I13" i="2"/>
  <c r="I14" i="2"/>
  <c r="I15" i="2"/>
  <c r="I17" i="2"/>
  <c r="I18" i="2"/>
  <c r="I19" i="2"/>
  <c r="I21" i="2"/>
  <c r="I22" i="2"/>
  <c r="I24" i="2"/>
  <c r="I25" i="2"/>
  <c r="I27" i="2"/>
  <c r="I28" i="2"/>
  <c r="I29" i="2"/>
  <c r="I30" i="2"/>
  <c r="I33" i="2"/>
  <c r="I34" i="2"/>
  <c r="I35" i="2"/>
  <c r="I36" i="2"/>
  <c r="I37" i="2"/>
  <c r="I38" i="2"/>
  <c r="I39" i="2"/>
  <c r="I41" i="2"/>
  <c r="I42" i="2"/>
  <c r="I43" i="2"/>
  <c r="I44" i="2"/>
  <c r="I45" i="2"/>
  <c r="I46" i="2"/>
  <c r="I49" i="2"/>
  <c r="I50" i="2"/>
  <c r="I51" i="2"/>
  <c r="I52" i="2"/>
  <c r="I54" i="2"/>
  <c r="I55" i="2"/>
  <c r="I56" i="2"/>
  <c r="I57" i="2"/>
  <c r="I58" i="2"/>
  <c r="I59" i="2"/>
  <c r="I60" i="2"/>
  <c r="I61" i="2"/>
  <c r="I63" i="2"/>
  <c r="I64" i="2"/>
  <c r="I65" i="2"/>
  <c r="I67" i="2"/>
  <c r="I68" i="2"/>
  <c r="I69" i="2"/>
  <c r="I71" i="2"/>
  <c r="F5" i="2"/>
  <c r="F7" i="2"/>
  <c r="F8" i="2"/>
  <c r="F9" i="2"/>
  <c r="F10" i="2"/>
  <c r="F11" i="2"/>
  <c r="F12" i="2"/>
  <c r="F13" i="2"/>
  <c r="F14" i="2"/>
  <c r="F15" i="2"/>
  <c r="F17" i="2"/>
  <c r="F18" i="2"/>
  <c r="F19" i="2"/>
  <c r="F21" i="2"/>
  <c r="F22" i="2"/>
  <c r="F24" i="2"/>
  <c r="F25" i="2"/>
  <c r="F27" i="2"/>
  <c r="F28" i="2"/>
  <c r="F29" i="2"/>
  <c r="F30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9" i="2"/>
  <c r="F50" i="2"/>
  <c r="F51" i="2"/>
  <c r="F52" i="2"/>
  <c r="F54" i="2"/>
  <c r="F55" i="2"/>
  <c r="F56" i="2"/>
  <c r="F57" i="2"/>
  <c r="F58" i="2"/>
  <c r="F59" i="2"/>
  <c r="F60" i="2"/>
  <c r="F61" i="2"/>
  <c r="F63" i="2"/>
  <c r="F64" i="2"/>
  <c r="F65" i="2"/>
  <c r="F67" i="2"/>
  <c r="F68" i="2"/>
  <c r="F69" i="2"/>
  <c r="F71" i="2"/>
  <c r="E70" i="2"/>
  <c r="G70" i="2"/>
  <c r="H70" i="2"/>
  <c r="I70" i="2" s="1"/>
  <c r="J70" i="2"/>
  <c r="K70" i="2"/>
  <c r="E62" i="2"/>
  <c r="G62" i="2"/>
  <c r="H62" i="2"/>
  <c r="J62" i="2"/>
  <c r="K62" i="2"/>
  <c r="D62" i="2"/>
  <c r="E66" i="2"/>
  <c r="G66" i="2"/>
  <c r="H66" i="2"/>
  <c r="J66" i="2"/>
  <c r="K66" i="2"/>
  <c r="G53" i="2"/>
  <c r="H53" i="2"/>
  <c r="J53" i="2"/>
  <c r="K53" i="2"/>
  <c r="E48" i="2"/>
  <c r="G48" i="2"/>
  <c r="H48" i="2"/>
  <c r="I48" i="2" s="1"/>
  <c r="J48" i="2"/>
  <c r="K48" i="2"/>
  <c r="D40" i="2"/>
  <c r="F40" i="2" s="1"/>
  <c r="G40" i="2"/>
  <c r="J40" i="2"/>
  <c r="L40" i="2" s="1"/>
  <c r="E32" i="2"/>
  <c r="G32" i="2"/>
  <c r="H32" i="2"/>
  <c r="I32" i="2" s="1"/>
  <c r="J32" i="2"/>
  <c r="K32" i="2"/>
  <c r="L32" i="2" s="1"/>
  <c r="G26" i="2"/>
  <c r="J26" i="2"/>
  <c r="L26" i="2"/>
  <c r="E23" i="2"/>
  <c r="G23" i="2"/>
  <c r="H23" i="2"/>
  <c r="J23" i="2"/>
  <c r="K23" i="2"/>
  <c r="E20" i="2"/>
  <c r="G20" i="2"/>
  <c r="H20" i="2"/>
  <c r="I20" i="2" s="1"/>
  <c r="J20" i="2"/>
  <c r="K20" i="2"/>
  <c r="L20" i="2" s="1"/>
  <c r="E16" i="2"/>
  <c r="G16" i="2"/>
  <c r="I16" i="2" s="1"/>
  <c r="H16" i="2"/>
  <c r="J16" i="2"/>
  <c r="L16" i="2" s="1"/>
  <c r="K16" i="2"/>
  <c r="E6" i="2"/>
  <c r="G6" i="2"/>
  <c r="H6" i="2"/>
  <c r="I6" i="2" s="1"/>
  <c r="J6" i="2"/>
  <c r="K6" i="2"/>
  <c r="L6" i="2" s="1"/>
  <c r="E4" i="2"/>
  <c r="G4" i="2"/>
  <c r="G72" i="2" s="1"/>
  <c r="G88" i="2" s="1"/>
  <c r="H4" i="2"/>
  <c r="J4" i="2"/>
  <c r="J72" i="2" s="1"/>
  <c r="J88" i="2" s="1"/>
  <c r="K4" i="2"/>
  <c r="I4" i="2" l="1"/>
  <c r="L23" i="2"/>
  <c r="I23" i="2"/>
  <c r="L48" i="2"/>
  <c r="L66" i="2"/>
  <c r="I66" i="2"/>
  <c r="L62" i="2"/>
  <c r="I62" i="2"/>
  <c r="F62" i="2"/>
  <c r="L70" i="2"/>
  <c r="L86" i="2"/>
  <c r="I86" i="2"/>
  <c r="I26" i="2"/>
  <c r="L53" i="2"/>
  <c r="I53" i="2"/>
  <c r="K72" i="2"/>
  <c r="K88" i="2" s="1"/>
  <c r="H72" i="2"/>
  <c r="H88" i="2" s="1"/>
  <c r="E72" i="2"/>
  <c r="L4" i="2"/>
  <c r="I40" i="2"/>
  <c r="E88" i="2" l="1"/>
  <c r="I72" i="2"/>
  <c r="I88" i="2"/>
  <c r="L72" i="2"/>
  <c r="L88" i="2"/>
  <c r="D32" i="2"/>
  <c r="F32" i="2" s="1"/>
  <c r="D6" i="2"/>
  <c r="F6" i="2" s="1"/>
  <c r="D48" i="2"/>
  <c r="F48" i="2" s="1"/>
  <c r="D86" i="2" l="1"/>
  <c r="F86" i="2" s="1"/>
  <c r="D20" i="2" l="1"/>
  <c r="F20" i="2" s="1"/>
  <c r="D16" i="2"/>
  <c r="F16" i="2" s="1"/>
  <c r="D70" i="2" l="1"/>
  <c r="F70" i="2" s="1"/>
  <c r="D53" i="2"/>
  <c r="F53" i="2" s="1"/>
  <c r="D4" i="2"/>
  <c r="F4" i="2" s="1"/>
  <c r="D66" i="2" l="1"/>
  <c r="F66" i="2" s="1"/>
  <c r="D26" i="2" l="1"/>
  <c r="F26" i="2" s="1"/>
  <c r="D23" i="2"/>
  <c r="F23" i="2" s="1"/>
  <c r="D72" i="2" l="1"/>
  <c r="D88" i="2" l="1"/>
  <c r="F88" i="2" s="1"/>
  <c r="F72" i="2"/>
</calcChain>
</file>

<file path=xl/sharedStrings.xml><?xml version="1.0" encoding="utf-8"?>
<sst xmlns="http://schemas.openxmlformats.org/spreadsheetml/2006/main" count="102" uniqueCount="97">
  <si>
    <t xml:space="preserve">Наименование муниципальной программы </t>
  </si>
  <si>
    <t>Итого расходы по МП:</t>
  </si>
  <si>
    <t>Межбюджетные трансферты на полномочия КРК</t>
  </si>
  <si>
    <t>Процентные платежи по муниципальному долгу</t>
  </si>
  <si>
    <t>Выплаты денежного поощрения "Почетному гражданину города Вязьма"</t>
  </si>
  <si>
    <t>Доплаты к пенсиям муниципальных служащих</t>
  </si>
  <si>
    <t>Итого непрограммные расходы</t>
  </si>
  <si>
    <t>Итого расходы</t>
  </si>
  <si>
    <t>Установка приборов учета энергетических ресурсов и узлов управления</t>
  </si>
  <si>
    <t>Проведение землеустроительных работ в отношении земельных участков и постановки земельных участков на кадастровый учет</t>
  </si>
  <si>
    <t>Расходы на проведение физкультурно-спортивных мероприятий</t>
  </si>
  <si>
    <t>Расходы на содержание памятников, обелисков, воинских захоронений, находящихся в муниципальной собственности</t>
  </si>
  <si>
    <t>Содержание автомобильных дорог и дворовых территорий в границах  Вяземского городского поселения</t>
  </si>
  <si>
    <t>Обеспечение капитального и текущего ремонта дорожной сети и дворовых территорий</t>
  </si>
  <si>
    <t>Обеспечение дорожно-транспортной сети дорожными знаками и другими техническими устройствами</t>
  </si>
  <si>
    <t>Расходы на капитальные вложения в объекты муниципальной собственности (строительство объектов водоснабжения и водоотведения)</t>
  </si>
  <si>
    <t>Мероприятия по содержанию объектов газификации находящихся в собственности Вяземского городского поселения</t>
  </si>
  <si>
    <t>Расходы на содержание объектов электроснабжения</t>
  </si>
  <si>
    <t>Расходы на обеспечение деятельности муниципального учреждения</t>
  </si>
  <si>
    <t>Расходы на содержание уличного освещения</t>
  </si>
  <si>
    <t>Расходы на проведение благоустройства на территории поселения</t>
  </si>
  <si>
    <t>Обслуживание (содержание) существующего АПК "Безопасный город"</t>
  </si>
  <si>
    <t>Установка пандусов, на входах и между этажами в многоквартирных домах, в которых проживают инвалиды</t>
  </si>
  <si>
    <t>Обустройство и ремонт пешеходных тротуаров</t>
  </si>
  <si>
    <t>Оборудование мест для парковки автотранспортных средств инвалидов</t>
  </si>
  <si>
    <t xml:space="preserve">Разработка проектов планировки на территории Вяземского городского поселения Вяземского района Смоленской области </t>
  </si>
  <si>
    <t>Расходы на обеспечение текущего ремонта дорожного покрытия автомобильных дорог расположенных в границах Вяземского городского поселения Вяземского района Смоленской области удостоенного почётным званием РФ "Город воинской славы"</t>
  </si>
  <si>
    <t>Проведение технической инвентаризации и оформление кадастровых и технических паспортов автомобильных дорог расположенных на территории Вяземского городского поселения Вяземского района Смоленской области</t>
  </si>
  <si>
    <t>Содержание и текущий ремонт муниципального жилищного фонда Вяземского городского поселения Вяземского района Смоленской области</t>
  </si>
  <si>
    <t>Расходы на транспортировку тела (останков), умершего (погибшего) безродного, невостребованного, а также личность, которого не установлена от места обнаружения по заявке МВД и ГИБДД до отдела судмедэкспертизы или патологоанатомического отдела (морга)</t>
  </si>
  <si>
    <t>Расходы на исполнение судебных актов</t>
  </si>
  <si>
    <t>Расходы на членские взносы в Совет муниципальных образований Смоленской области</t>
  </si>
  <si>
    <t xml:space="preserve">МП «Энергосбережение и повышение энергетической эффективности на территории Вяземского городского поселения Вяземского района Смоленской области» </t>
  </si>
  <si>
    <t xml:space="preserve">МП «Управление объектами муниципальной собственности и земельными ресурсами Вяземского городского поселения Вяземского района Смоленской области» </t>
  </si>
  <si>
    <t xml:space="preserve">МП «Развитие физической культуры, спорта и молодежной политики в Вяземском городском поселении Вяземского района Смоленской области» </t>
  </si>
  <si>
    <t xml:space="preserve">МП «Информатизация Вяземского городского поселения Вяземского района Смоленской области» </t>
  </si>
  <si>
    <t xml:space="preserve">МП «Разработка проекта Генерального плана и корректировка Правил землепользования и застройки территории Вяземского городского поселения Вяземского района Смоленской области» </t>
  </si>
  <si>
    <t>МП «Вязьма-город воинской славы»</t>
  </si>
  <si>
    <t>Расходы на приобретение бланков строгой отчетности для осуществления пассажирских перевозок</t>
  </si>
  <si>
    <t xml:space="preserve">МП «Создание условий для обеспечения качественными услугами коммунального хозяйства населения Вяземского городского поселения Вяземского района Смоленской области» </t>
  </si>
  <si>
    <t xml:space="preserve">МП «Обеспечение мероприятий в области жилищного хозяйства на территории Вяземского городского поселения Вяземского района Смоленской области» </t>
  </si>
  <si>
    <t>Расходы на приобретение жилых помещений в целях предоставления гражданам, признанным нуждающимся в жилых помещениях на территории Вяземского городского поселения Вяземского района Смоленской области</t>
  </si>
  <si>
    <t>Расходы на озеленение территории  города Вязьма</t>
  </si>
  <si>
    <t>Создание условий для обеспечения правопорядка на улицах и других общественных местах</t>
  </si>
  <si>
    <t>МП «Доступная среда на территории Вяземского городского поселения Вяземского района Смоленской области»</t>
  </si>
  <si>
    <t>Глава муниципального образования Вяземского городского поселения Вяземского района Смоленской области</t>
  </si>
  <si>
    <t>Проведение оценки рыночной стоимости объектов гражданских прав</t>
  </si>
  <si>
    <t>Проведение технической инвентаризации и оформление кадастровых паспортов, справок о постановке не технический учет объектов недвижимости, проведение кадастровых работ и оформление технических планов объектов недвижимого имущества</t>
  </si>
  <si>
    <t>Совершенствование системы патриотического воспитания молодежи</t>
  </si>
  <si>
    <t>Расходы на проведение информационной деятельности Вяземского городского поселения Вяземского района Смоленской области</t>
  </si>
  <si>
    <t>Снос ветхого и аварийного жилищного фонда Вяземского городского поселения Вяземского района Смоленской области</t>
  </si>
  <si>
    <t>Аудитор Контрольно-ревизионной комиссии</t>
  </si>
  <si>
    <t>муниципального образования</t>
  </si>
  <si>
    <t>"Вяземский район" Смоленской области</t>
  </si>
  <si>
    <t>Н.С. Смирнова</t>
  </si>
  <si>
    <t>(тыс. рублей)</t>
  </si>
  <si>
    <t>Расходы на обеспечение деятельности муниципального бюджетного учреждения "Вяземский информационный центр" Смоленской области</t>
  </si>
  <si>
    <t xml:space="preserve">Расходы на капитальные вложения в объекты муниципальной собственности </t>
  </si>
  <si>
    <t>МП «Построение и развитие аппаратно-программного комплекса «Безопасный город» на территории Вяземского городского поселения»</t>
  </si>
  <si>
    <t>Единовременное денежное вознаграждение при награждении Почетной грамотой и Благодарственным письмом</t>
  </si>
  <si>
    <t>Резервный фонд Администрации муниципального образования "Вяземский район" Смоленской области</t>
  </si>
  <si>
    <t>Материальная помощь гражданам, находящимся в трудной жизненной ситуации</t>
  </si>
  <si>
    <t>Расходы на выплаты персоналу муниципальных органов</t>
  </si>
  <si>
    <t>Функционирование представительных органов</t>
  </si>
  <si>
    <t>Условно утвержденные расходы</t>
  </si>
  <si>
    <t>Обеспечение содержания объектов муниципальной собственности Вяземского городского поселения Вяземского района Смоленской области</t>
  </si>
  <si>
    <t>Проведение регистрации прав муниципальной собственности на объекты жилищно-коммунального хозяйства (в том числе бесхозяйственные объекты)</t>
  </si>
  <si>
    <t>Расходы на проектирование, строительство, реконструкцию, капитальный ремонт и ремонт автомобильных дорог общего пользования местного значения</t>
  </si>
  <si>
    <t xml:space="preserve">Расходы на содержание и улучшение санитарного и эстетического состояния территории </t>
  </si>
  <si>
    <t>Расхода на реализацию программ формирования современной городской среды</t>
  </si>
  <si>
    <t>№ м/п</t>
  </si>
  <si>
    <t>Мероприятия по формированию, межеванию и государственному кадастровому учету земельных участков, на которых расположены многоквартирные дома</t>
  </si>
  <si>
    <t>Выполнение работ по градостроительным планам земельных участков на территории Вяземского городского поселения Вяземского района Смоленской области</t>
  </si>
  <si>
    <t>Организация и проведение культурно-массовых, спортивных, патриотических мероприятий</t>
  </si>
  <si>
    <t>Осуществление информационной и пропагандисткой деятельности, создание условий для повышения активности участия населения в мероприятиях героико-патриотической направленности</t>
  </si>
  <si>
    <t>Обеспечение мероприятий по переселению граждан из аварийного жилищного фонда за счет средств местного бюджета</t>
  </si>
  <si>
    <t>Расходы на осуществление деятельности по созданию мест (площадок) накопления твердых коммунальных отходов и приобретение контейнеров (бункеров) для накопления твердых коммунальных отходов</t>
  </si>
  <si>
    <t>Уплата налогов, сборов и иных платежей</t>
  </si>
  <si>
    <t>2021 год</t>
  </si>
  <si>
    <t>проект</t>
  </si>
  <si>
    <t>2022 год</t>
  </si>
  <si>
    <t>2023 год</t>
  </si>
  <si>
    <t>отклонения</t>
  </si>
  <si>
    <t>Расходы на капитальные вложения в объекты муниципальной собственности</t>
  </si>
  <si>
    <t>Развитие существующей системы АПК "Безопасный город"</t>
  </si>
  <si>
    <t>Непрограммные расходы:</t>
  </si>
  <si>
    <t>Расходы, связанные с реализацией федеральной целевой программы "Увековечение памяти погибших при защите Отечества на 2019-2024 годы"</t>
  </si>
  <si>
    <t>Возмещение расходов тепловой энергии на компенсацию потерь в тепловых сетях</t>
  </si>
  <si>
    <t>Расходы на организацию и осуществление профилактических мероприятий на сетях противопожарного водоснабжения</t>
  </si>
  <si>
    <t>Приложение №1</t>
  </si>
  <si>
    <t>Взносы на капитальный ремонт за помещения в многоквартирных домах, принадлежащих на праве собственности Вяземскому городскому поселению Вяземского района Смоленской области</t>
  </si>
  <si>
    <t>Расходы по содержанию объектов водоснабжения и водоотведения, находящихся в собственности Вяземского городского поселения</t>
  </si>
  <si>
    <t>Расходы на обеспечение деятельности муниципального учреждения «Городской жилищный фонд»</t>
  </si>
  <si>
    <t>Подготовительные мероприятия в целях проведения ремонта здания кинотеатра «Победа» в г. Вязьма</t>
  </si>
  <si>
    <t xml:space="preserve">МП «Содержание автомобильных дорог и инженерных сооружений на них в границах Вяземского городского поселения Вяземского района Смоленской области» </t>
  </si>
  <si>
    <t xml:space="preserve">МП «Благоустройство территории Вяземского городского поселения Вяземского района Смоленской области» </t>
  </si>
  <si>
    <t>МП «Формирование современной городской среды на территории Вяземского городского поселения Вяземского района Смоленской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</si>
</sst>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&quot;-&quot;?\ _₽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164" fontId="0" fillId="0" borderId="0" xfId="0" applyNumberFormat="1" applyFill="1"/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5"/>
  <sheetViews>
    <sheetView tabSelected="1" topLeftCell="A46" zoomScale="110" zoomScaleNormal="110" workbookViewId="0">
      <selection activeCell="C75" sqref="C75"/>
    </sheetView>
  </sheetViews>
  <sheetFormatPr defaultRowHeight="15" x14ac:dyDescent="0.25"/>
  <cols>
    <col min="2" max="2" width="7.42578125" customWidth="1"/>
    <col min="3" max="3" width="43.28515625" style="1" customWidth="1"/>
    <col min="4" max="4" width="13.28515625" customWidth="1"/>
    <col min="5" max="5" width="13.28515625" style="28" customWidth="1"/>
    <col min="6" max="6" width="13.28515625" customWidth="1"/>
    <col min="7" max="8" width="14.7109375" style="28" customWidth="1"/>
    <col min="9" max="9" width="14.7109375" customWidth="1"/>
    <col min="10" max="11" width="14.7109375" style="28" customWidth="1"/>
    <col min="12" max="12" width="13.7109375" customWidth="1"/>
  </cols>
  <sheetData>
    <row r="1" spans="2:12" ht="15.75" x14ac:dyDescent="0.25">
      <c r="D1" s="31" t="s">
        <v>89</v>
      </c>
      <c r="E1" s="31"/>
      <c r="F1" s="31"/>
      <c r="G1" s="31"/>
      <c r="H1" s="31"/>
      <c r="I1" s="31"/>
      <c r="J1" s="31"/>
      <c r="K1" s="31"/>
      <c r="L1" s="31"/>
    </row>
    <row r="2" spans="2:12" x14ac:dyDescent="0.25">
      <c r="L2" s="9" t="s">
        <v>55</v>
      </c>
    </row>
    <row r="3" spans="2:12" ht="23.25" customHeight="1" x14ac:dyDescent="0.25">
      <c r="B3" s="10" t="s">
        <v>70</v>
      </c>
      <c r="C3" s="11" t="s">
        <v>0</v>
      </c>
      <c r="D3" s="12" t="s">
        <v>78</v>
      </c>
      <c r="E3" s="12" t="s">
        <v>79</v>
      </c>
      <c r="F3" s="12" t="s">
        <v>82</v>
      </c>
      <c r="G3" s="12" t="s">
        <v>80</v>
      </c>
      <c r="H3" s="12" t="s">
        <v>79</v>
      </c>
      <c r="I3" s="12" t="s">
        <v>82</v>
      </c>
      <c r="J3" s="12" t="s">
        <v>81</v>
      </c>
      <c r="K3" s="12" t="s">
        <v>79</v>
      </c>
      <c r="L3" s="12" t="s">
        <v>82</v>
      </c>
    </row>
    <row r="4" spans="2:12" ht="65.25" customHeight="1" x14ac:dyDescent="0.25">
      <c r="B4" s="13">
        <v>1</v>
      </c>
      <c r="C4" s="14" t="s">
        <v>32</v>
      </c>
      <c r="D4" s="15">
        <f>D5</f>
        <v>300</v>
      </c>
      <c r="E4" s="15">
        <f t="shared" ref="E4:K4" si="0">E5</f>
        <v>300</v>
      </c>
      <c r="F4" s="15">
        <f>E4-D4</f>
        <v>0</v>
      </c>
      <c r="G4" s="15">
        <f t="shared" si="0"/>
        <v>200</v>
      </c>
      <c r="H4" s="15">
        <f t="shared" si="0"/>
        <v>200</v>
      </c>
      <c r="I4" s="15">
        <f>H4-G4</f>
        <v>0</v>
      </c>
      <c r="J4" s="15">
        <f t="shared" si="0"/>
        <v>200</v>
      </c>
      <c r="K4" s="15">
        <f t="shared" si="0"/>
        <v>200</v>
      </c>
      <c r="L4" s="15">
        <f>K4-J4</f>
        <v>0</v>
      </c>
    </row>
    <row r="5" spans="2:12" s="27" customFormat="1" ht="26.25" customHeight="1" x14ac:dyDescent="0.25">
      <c r="B5" s="16"/>
      <c r="C5" s="11" t="s">
        <v>8</v>
      </c>
      <c r="D5" s="17">
        <v>300</v>
      </c>
      <c r="E5" s="17">
        <v>300</v>
      </c>
      <c r="F5" s="17">
        <f t="shared" ref="F5:F70" si="1">E5-D5</f>
        <v>0</v>
      </c>
      <c r="G5" s="17">
        <v>200</v>
      </c>
      <c r="H5" s="17">
        <v>200</v>
      </c>
      <c r="I5" s="17">
        <f t="shared" ref="I5:I70" si="2">H5-G5</f>
        <v>0</v>
      </c>
      <c r="J5" s="17">
        <v>200</v>
      </c>
      <c r="K5" s="17">
        <v>200</v>
      </c>
      <c r="L5" s="17">
        <f t="shared" ref="L5:L70" si="3">K5-J5</f>
        <v>0</v>
      </c>
    </row>
    <row r="6" spans="2:12" ht="51.75" customHeight="1" x14ac:dyDescent="0.25">
      <c r="B6" s="13">
        <v>2</v>
      </c>
      <c r="C6" s="14" t="s">
        <v>33</v>
      </c>
      <c r="D6" s="15">
        <f>D7+D8+D9+D10+D11+D12+D13+D14+D15</f>
        <v>10681</v>
      </c>
      <c r="E6" s="15">
        <f t="shared" ref="E6:K6" si="4">E7+E8+E9+E10+E11+E12+E13+E14+E15</f>
        <v>11181</v>
      </c>
      <c r="F6" s="15">
        <f t="shared" si="1"/>
        <v>500</v>
      </c>
      <c r="G6" s="15">
        <f t="shared" si="4"/>
        <v>12123.1</v>
      </c>
      <c r="H6" s="15">
        <f t="shared" si="4"/>
        <v>12123.1</v>
      </c>
      <c r="I6" s="15">
        <f t="shared" si="2"/>
        <v>0</v>
      </c>
      <c r="J6" s="15">
        <f t="shared" si="4"/>
        <v>12123.1</v>
      </c>
      <c r="K6" s="15">
        <f t="shared" si="4"/>
        <v>12123.1</v>
      </c>
      <c r="L6" s="15">
        <f t="shared" si="3"/>
        <v>0</v>
      </c>
    </row>
    <row r="7" spans="2:12" s="27" customFormat="1" ht="38.25" customHeight="1" x14ac:dyDescent="0.25">
      <c r="B7" s="16"/>
      <c r="C7" s="11" t="s">
        <v>92</v>
      </c>
      <c r="D7" s="17">
        <v>2300</v>
      </c>
      <c r="E7" s="17">
        <v>2300</v>
      </c>
      <c r="F7" s="17">
        <f t="shared" si="1"/>
        <v>0</v>
      </c>
      <c r="G7" s="17">
        <v>2300</v>
      </c>
      <c r="H7" s="17">
        <v>2300</v>
      </c>
      <c r="I7" s="17">
        <f t="shared" si="2"/>
        <v>0</v>
      </c>
      <c r="J7" s="17">
        <v>2300</v>
      </c>
      <c r="K7" s="17">
        <v>2300</v>
      </c>
      <c r="L7" s="17">
        <f t="shared" si="3"/>
        <v>0</v>
      </c>
    </row>
    <row r="8" spans="2:12" s="27" customFormat="1" ht="24.75" customHeight="1" x14ac:dyDescent="0.25">
      <c r="B8" s="16"/>
      <c r="C8" s="11" t="s">
        <v>46</v>
      </c>
      <c r="D8" s="17">
        <v>150</v>
      </c>
      <c r="E8" s="17">
        <v>150</v>
      </c>
      <c r="F8" s="17">
        <f t="shared" si="1"/>
        <v>0</v>
      </c>
      <c r="G8" s="17">
        <v>200</v>
      </c>
      <c r="H8" s="17">
        <v>200</v>
      </c>
      <c r="I8" s="17">
        <f t="shared" si="2"/>
        <v>0</v>
      </c>
      <c r="J8" s="17">
        <v>200</v>
      </c>
      <c r="K8" s="17">
        <v>200</v>
      </c>
      <c r="L8" s="17">
        <f t="shared" si="3"/>
        <v>0</v>
      </c>
    </row>
    <row r="9" spans="2:12" s="27" customFormat="1" ht="36.75" customHeight="1" x14ac:dyDescent="0.25">
      <c r="B9" s="16"/>
      <c r="C9" s="11" t="s">
        <v>9</v>
      </c>
      <c r="D9" s="17">
        <v>100</v>
      </c>
      <c r="E9" s="17">
        <v>100</v>
      </c>
      <c r="F9" s="17">
        <f t="shared" si="1"/>
        <v>0</v>
      </c>
      <c r="G9" s="17">
        <v>100</v>
      </c>
      <c r="H9" s="17">
        <v>100</v>
      </c>
      <c r="I9" s="17">
        <f t="shared" si="2"/>
        <v>0</v>
      </c>
      <c r="J9" s="17">
        <v>100</v>
      </c>
      <c r="K9" s="17">
        <v>100</v>
      </c>
      <c r="L9" s="17">
        <f t="shared" si="3"/>
        <v>0</v>
      </c>
    </row>
    <row r="10" spans="2:12" s="27" customFormat="1" ht="40.5" customHeight="1" x14ac:dyDescent="0.25">
      <c r="B10" s="16"/>
      <c r="C10" s="11" t="s">
        <v>65</v>
      </c>
      <c r="D10" s="17">
        <v>1100</v>
      </c>
      <c r="E10" s="17">
        <v>1177</v>
      </c>
      <c r="F10" s="17">
        <f t="shared" si="1"/>
        <v>77</v>
      </c>
      <c r="G10" s="17">
        <v>1500</v>
      </c>
      <c r="H10" s="17">
        <v>1500</v>
      </c>
      <c r="I10" s="17">
        <f t="shared" si="2"/>
        <v>0</v>
      </c>
      <c r="J10" s="17">
        <v>1500</v>
      </c>
      <c r="K10" s="17">
        <v>1500</v>
      </c>
      <c r="L10" s="17">
        <f t="shared" si="3"/>
        <v>0</v>
      </c>
    </row>
    <row r="11" spans="2:12" s="27" customFormat="1" ht="27.75" customHeight="1" x14ac:dyDescent="0.25">
      <c r="B11" s="16"/>
      <c r="C11" s="11" t="s">
        <v>93</v>
      </c>
      <c r="D11" s="17">
        <v>600</v>
      </c>
      <c r="E11" s="17">
        <v>600</v>
      </c>
      <c r="F11" s="17">
        <f t="shared" si="1"/>
        <v>0</v>
      </c>
      <c r="G11" s="17">
        <v>0</v>
      </c>
      <c r="H11" s="17">
        <v>0</v>
      </c>
      <c r="I11" s="17">
        <f t="shared" si="2"/>
        <v>0</v>
      </c>
      <c r="J11" s="17">
        <v>0</v>
      </c>
      <c r="K11" s="17">
        <v>0</v>
      </c>
      <c r="L11" s="17">
        <f t="shared" si="3"/>
        <v>0</v>
      </c>
    </row>
    <row r="12" spans="2:12" s="27" customFormat="1" ht="51.75" customHeight="1" x14ac:dyDescent="0.25">
      <c r="B12" s="16"/>
      <c r="C12" s="11" t="s">
        <v>90</v>
      </c>
      <c r="D12" s="17">
        <v>5421</v>
      </c>
      <c r="E12" s="17">
        <v>5344</v>
      </c>
      <c r="F12" s="17">
        <f t="shared" si="1"/>
        <v>-77</v>
      </c>
      <c r="G12" s="17">
        <v>6951</v>
      </c>
      <c r="H12" s="17">
        <v>6951</v>
      </c>
      <c r="I12" s="17">
        <f t="shared" si="2"/>
        <v>0</v>
      </c>
      <c r="J12" s="17">
        <v>6951</v>
      </c>
      <c r="K12" s="17">
        <v>6951</v>
      </c>
      <c r="L12" s="17">
        <f t="shared" si="3"/>
        <v>0</v>
      </c>
    </row>
    <row r="13" spans="2:12" s="27" customFormat="1" ht="75" customHeight="1" x14ac:dyDescent="0.25">
      <c r="B13" s="16"/>
      <c r="C13" s="11" t="s">
        <v>47</v>
      </c>
      <c r="D13" s="17">
        <v>800</v>
      </c>
      <c r="E13" s="17">
        <v>800</v>
      </c>
      <c r="F13" s="17">
        <f t="shared" si="1"/>
        <v>0</v>
      </c>
      <c r="G13" s="17">
        <v>802.1</v>
      </c>
      <c r="H13" s="17">
        <v>802.1</v>
      </c>
      <c r="I13" s="17">
        <f t="shared" si="2"/>
        <v>0</v>
      </c>
      <c r="J13" s="17">
        <v>802.1</v>
      </c>
      <c r="K13" s="17">
        <v>802.1</v>
      </c>
      <c r="L13" s="17">
        <f t="shared" si="3"/>
        <v>0</v>
      </c>
    </row>
    <row r="14" spans="2:12" s="27" customFormat="1" ht="51.75" customHeight="1" x14ac:dyDescent="0.25">
      <c r="B14" s="16"/>
      <c r="C14" s="11" t="s">
        <v>66</v>
      </c>
      <c r="D14" s="17">
        <v>10</v>
      </c>
      <c r="E14" s="17">
        <v>260</v>
      </c>
      <c r="F14" s="17">
        <f t="shared" si="1"/>
        <v>250</v>
      </c>
      <c r="G14" s="17">
        <v>10</v>
      </c>
      <c r="H14" s="17">
        <v>10</v>
      </c>
      <c r="I14" s="17">
        <f t="shared" si="2"/>
        <v>0</v>
      </c>
      <c r="J14" s="17">
        <v>10</v>
      </c>
      <c r="K14" s="17">
        <v>10</v>
      </c>
      <c r="L14" s="17">
        <f t="shared" si="3"/>
        <v>0</v>
      </c>
    </row>
    <row r="15" spans="2:12" s="27" customFormat="1" ht="51" customHeight="1" x14ac:dyDescent="0.25">
      <c r="B15" s="16"/>
      <c r="C15" s="11" t="s">
        <v>71</v>
      </c>
      <c r="D15" s="17">
        <v>200</v>
      </c>
      <c r="E15" s="17">
        <v>450</v>
      </c>
      <c r="F15" s="17">
        <f t="shared" si="1"/>
        <v>250</v>
      </c>
      <c r="G15" s="17">
        <v>260</v>
      </c>
      <c r="H15" s="17">
        <v>260</v>
      </c>
      <c r="I15" s="17">
        <f t="shared" si="2"/>
        <v>0</v>
      </c>
      <c r="J15" s="17">
        <v>260</v>
      </c>
      <c r="K15" s="17">
        <v>260</v>
      </c>
      <c r="L15" s="17">
        <f t="shared" si="3"/>
        <v>0</v>
      </c>
    </row>
    <row r="16" spans="2:12" ht="51" x14ac:dyDescent="0.25">
      <c r="B16" s="18">
        <v>3</v>
      </c>
      <c r="C16" s="14" t="s">
        <v>34</v>
      </c>
      <c r="D16" s="15">
        <f>D17+D18+D19</f>
        <v>12319.9</v>
      </c>
      <c r="E16" s="15">
        <f t="shared" ref="E16:K16" si="5">E17+E18+E19</f>
        <v>12319.9</v>
      </c>
      <c r="F16" s="15">
        <f t="shared" si="1"/>
        <v>0</v>
      </c>
      <c r="G16" s="15">
        <f t="shared" si="5"/>
        <v>14306.1</v>
      </c>
      <c r="H16" s="15">
        <f t="shared" si="5"/>
        <v>14306.1</v>
      </c>
      <c r="I16" s="15">
        <f t="shared" si="2"/>
        <v>0</v>
      </c>
      <c r="J16" s="15">
        <f t="shared" si="5"/>
        <v>13911.1</v>
      </c>
      <c r="K16" s="15">
        <f t="shared" si="5"/>
        <v>13911.1</v>
      </c>
      <c r="L16" s="15">
        <f t="shared" si="3"/>
        <v>0</v>
      </c>
    </row>
    <row r="17" spans="2:12" s="27" customFormat="1" ht="24" customHeight="1" x14ac:dyDescent="0.25">
      <c r="B17" s="19"/>
      <c r="C17" s="11" t="s">
        <v>48</v>
      </c>
      <c r="D17" s="17">
        <v>178.3</v>
      </c>
      <c r="E17" s="17">
        <v>178.3</v>
      </c>
      <c r="F17" s="17">
        <f t="shared" si="1"/>
        <v>0</v>
      </c>
      <c r="G17" s="17">
        <v>363</v>
      </c>
      <c r="H17" s="17">
        <v>363</v>
      </c>
      <c r="I17" s="17">
        <f t="shared" si="2"/>
        <v>0</v>
      </c>
      <c r="J17" s="17">
        <v>363</v>
      </c>
      <c r="K17" s="17">
        <v>363</v>
      </c>
      <c r="L17" s="17">
        <f t="shared" si="3"/>
        <v>0</v>
      </c>
    </row>
    <row r="18" spans="2:12" s="27" customFormat="1" ht="25.5" x14ac:dyDescent="0.25">
      <c r="B18" s="19"/>
      <c r="C18" s="11" t="s">
        <v>10</v>
      </c>
      <c r="D18" s="17">
        <v>741.6</v>
      </c>
      <c r="E18" s="17">
        <v>741.6</v>
      </c>
      <c r="F18" s="17">
        <f t="shared" si="1"/>
        <v>0</v>
      </c>
      <c r="G18" s="17">
        <v>1005</v>
      </c>
      <c r="H18" s="17">
        <v>1005</v>
      </c>
      <c r="I18" s="17">
        <f t="shared" si="2"/>
        <v>0</v>
      </c>
      <c r="J18" s="17">
        <v>1005</v>
      </c>
      <c r="K18" s="17">
        <v>1005</v>
      </c>
      <c r="L18" s="17">
        <f t="shared" si="3"/>
        <v>0</v>
      </c>
    </row>
    <row r="19" spans="2:12" s="27" customFormat="1" ht="25.5" x14ac:dyDescent="0.25">
      <c r="B19" s="19"/>
      <c r="C19" s="11" t="s">
        <v>18</v>
      </c>
      <c r="D19" s="17">
        <v>11400</v>
      </c>
      <c r="E19" s="17">
        <v>11400</v>
      </c>
      <c r="F19" s="17">
        <f t="shared" si="1"/>
        <v>0</v>
      </c>
      <c r="G19" s="17">
        <v>12938.1</v>
      </c>
      <c r="H19" s="17">
        <v>12938.1</v>
      </c>
      <c r="I19" s="17">
        <f t="shared" si="2"/>
        <v>0</v>
      </c>
      <c r="J19" s="17">
        <v>12543.1</v>
      </c>
      <c r="K19" s="17">
        <v>12543.1</v>
      </c>
      <c r="L19" s="17">
        <f t="shared" si="3"/>
        <v>0</v>
      </c>
    </row>
    <row r="20" spans="2:12" ht="38.25" x14ac:dyDescent="0.25">
      <c r="B20" s="18">
        <v>4</v>
      </c>
      <c r="C20" s="14" t="s">
        <v>35</v>
      </c>
      <c r="D20" s="15">
        <f>D21+D22</f>
        <v>10600</v>
      </c>
      <c r="E20" s="15">
        <f t="shared" ref="E20:K20" si="6">E21+E22</f>
        <v>10600</v>
      </c>
      <c r="F20" s="15">
        <f t="shared" si="1"/>
        <v>0</v>
      </c>
      <c r="G20" s="15">
        <f t="shared" si="6"/>
        <v>11636</v>
      </c>
      <c r="H20" s="15">
        <f t="shared" si="6"/>
        <v>11636</v>
      </c>
      <c r="I20" s="15">
        <f t="shared" si="2"/>
        <v>0</v>
      </c>
      <c r="J20" s="15">
        <f t="shared" si="6"/>
        <v>11636</v>
      </c>
      <c r="K20" s="15">
        <f t="shared" si="6"/>
        <v>11636</v>
      </c>
      <c r="L20" s="15">
        <f t="shared" si="3"/>
        <v>0</v>
      </c>
    </row>
    <row r="21" spans="2:12" s="27" customFormat="1" ht="50.25" customHeight="1" x14ac:dyDescent="0.25">
      <c r="B21" s="10"/>
      <c r="C21" s="11" t="s">
        <v>56</v>
      </c>
      <c r="D21" s="17">
        <v>9200</v>
      </c>
      <c r="E21" s="17">
        <v>9200</v>
      </c>
      <c r="F21" s="17">
        <f t="shared" si="1"/>
        <v>0</v>
      </c>
      <c r="G21" s="17">
        <v>10436</v>
      </c>
      <c r="H21" s="17">
        <v>10436</v>
      </c>
      <c r="I21" s="17">
        <f t="shared" si="2"/>
        <v>0</v>
      </c>
      <c r="J21" s="17">
        <v>10436</v>
      </c>
      <c r="K21" s="17">
        <v>10436</v>
      </c>
      <c r="L21" s="17">
        <f t="shared" si="3"/>
        <v>0</v>
      </c>
    </row>
    <row r="22" spans="2:12" s="27" customFormat="1" ht="38.25" x14ac:dyDescent="0.25">
      <c r="B22" s="19"/>
      <c r="C22" s="11" t="s">
        <v>49</v>
      </c>
      <c r="D22" s="17">
        <v>1400</v>
      </c>
      <c r="E22" s="17">
        <v>1400</v>
      </c>
      <c r="F22" s="17">
        <f t="shared" si="1"/>
        <v>0</v>
      </c>
      <c r="G22" s="17">
        <v>1200</v>
      </c>
      <c r="H22" s="17">
        <v>1200</v>
      </c>
      <c r="I22" s="17">
        <f t="shared" si="2"/>
        <v>0</v>
      </c>
      <c r="J22" s="17">
        <v>1200</v>
      </c>
      <c r="K22" s="17">
        <v>1200</v>
      </c>
      <c r="L22" s="17">
        <f t="shared" si="3"/>
        <v>0</v>
      </c>
    </row>
    <row r="23" spans="2:12" ht="69" customHeight="1" x14ac:dyDescent="0.25">
      <c r="B23" s="18">
        <v>5</v>
      </c>
      <c r="C23" s="14" t="s">
        <v>36</v>
      </c>
      <c r="D23" s="15">
        <f>D24+D25</f>
        <v>1000</v>
      </c>
      <c r="E23" s="15">
        <f t="shared" ref="E23:K23" si="7">E24+E25</f>
        <v>1150</v>
      </c>
      <c r="F23" s="15">
        <f t="shared" si="1"/>
        <v>150</v>
      </c>
      <c r="G23" s="15">
        <f t="shared" si="7"/>
        <v>1100</v>
      </c>
      <c r="H23" s="15">
        <f t="shared" si="7"/>
        <v>1100</v>
      </c>
      <c r="I23" s="15">
        <f t="shared" si="2"/>
        <v>0</v>
      </c>
      <c r="J23" s="15">
        <f t="shared" si="7"/>
        <v>1100</v>
      </c>
      <c r="K23" s="15">
        <f t="shared" si="7"/>
        <v>1100</v>
      </c>
      <c r="L23" s="15">
        <f t="shared" si="3"/>
        <v>0</v>
      </c>
    </row>
    <row r="24" spans="2:12" s="27" customFormat="1" ht="38.25" x14ac:dyDescent="0.25">
      <c r="B24" s="19"/>
      <c r="C24" s="11" t="s">
        <v>25</v>
      </c>
      <c r="D24" s="17">
        <v>800</v>
      </c>
      <c r="E24" s="17">
        <v>900</v>
      </c>
      <c r="F24" s="17">
        <f t="shared" si="1"/>
        <v>100</v>
      </c>
      <c r="G24" s="17">
        <v>900</v>
      </c>
      <c r="H24" s="17">
        <v>900</v>
      </c>
      <c r="I24" s="17">
        <f t="shared" si="2"/>
        <v>0</v>
      </c>
      <c r="J24" s="17">
        <v>900</v>
      </c>
      <c r="K24" s="17">
        <v>900</v>
      </c>
      <c r="L24" s="17">
        <f t="shared" si="3"/>
        <v>0</v>
      </c>
    </row>
    <row r="25" spans="2:12" s="27" customFormat="1" ht="51" x14ac:dyDescent="0.25">
      <c r="B25" s="19"/>
      <c r="C25" s="11" t="s">
        <v>72</v>
      </c>
      <c r="D25" s="17">
        <v>200</v>
      </c>
      <c r="E25" s="17">
        <v>250</v>
      </c>
      <c r="F25" s="17">
        <f t="shared" si="1"/>
        <v>50</v>
      </c>
      <c r="G25" s="17">
        <v>200</v>
      </c>
      <c r="H25" s="17">
        <v>200</v>
      </c>
      <c r="I25" s="17">
        <f t="shared" si="2"/>
        <v>0</v>
      </c>
      <c r="J25" s="17">
        <v>200</v>
      </c>
      <c r="K25" s="17">
        <v>200</v>
      </c>
      <c r="L25" s="17">
        <f t="shared" si="3"/>
        <v>0</v>
      </c>
    </row>
    <row r="26" spans="2:12" x14ac:dyDescent="0.25">
      <c r="B26" s="18">
        <v>6</v>
      </c>
      <c r="C26" s="20" t="s">
        <v>37</v>
      </c>
      <c r="D26" s="15">
        <f>D27+D28+D29+D30</f>
        <v>3945</v>
      </c>
      <c r="E26" s="15">
        <f>E27+E28+E29+E30+E31</f>
        <v>4515</v>
      </c>
      <c r="F26" s="15">
        <f t="shared" si="1"/>
        <v>570</v>
      </c>
      <c r="G26" s="15">
        <f t="shared" ref="G26:J26" si="8">G27+G28+G29+G30</f>
        <v>4495</v>
      </c>
      <c r="H26" s="15">
        <f>H27+H28+H29+H30+H31</f>
        <v>5495</v>
      </c>
      <c r="I26" s="15">
        <f t="shared" si="2"/>
        <v>1000</v>
      </c>
      <c r="J26" s="15">
        <f t="shared" si="8"/>
        <v>4495</v>
      </c>
      <c r="K26" s="15">
        <f>K27+K28+K29+K30+K31</f>
        <v>4995</v>
      </c>
      <c r="L26" s="15">
        <f t="shared" si="3"/>
        <v>500</v>
      </c>
    </row>
    <row r="27" spans="2:12" s="27" customFormat="1" ht="25.5" x14ac:dyDescent="0.25">
      <c r="B27" s="19"/>
      <c r="C27" s="21" t="s">
        <v>73</v>
      </c>
      <c r="D27" s="17">
        <v>2500</v>
      </c>
      <c r="E27" s="17">
        <v>2500</v>
      </c>
      <c r="F27" s="17">
        <f t="shared" si="1"/>
        <v>0</v>
      </c>
      <c r="G27" s="17">
        <v>2990</v>
      </c>
      <c r="H27" s="17">
        <v>2990</v>
      </c>
      <c r="I27" s="17">
        <f t="shared" si="2"/>
        <v>0</v>
      </c>
      <c r="J27" s="17">
        <v>2990</v>
      </c>
      <c r="K27" s="17">
        <v>2990</v>
      </c>
      <c r="L27" s="17">
        <f t="shared" si="3"/>
        <v>0</v>
      </c>
    </row>
    <row r="28" spans="2:12" s="27" customFormat="1" ht="52.5" customHeight="1" x14ac:dyDescent="0.25">
      <c r="B28" s="19"/>
      <c r="C28" s="21" t="s">
        <v>74</v>
      </c>
      <c r="D28" s="17">
        <v>765</v>
      </c>
      <c r="E28" s="17">
        <v>765</v>
      </c>
      <c r="F28" s="17">
        <f t="shared" si="1"/>
        <v>0</v>
      </c>
      <c r="G28" s="17">
        <v>765</v>
      </c>
      <c r="H28" s="17">
        <v>765</v>
      </c>
      <c r="I28" s="17">
        <f t="shared" si="2"/>
        <v>0</v>
      </c>
      <c r="J28" s="17">
        <v>765</v>
      </c>
      <c r="K28" s="17">
        <v>765</v>
      </c>
      <c r="L28" s="17">
        <f t="shared" si="3"/>
        <v>0</v>
      </c>
    </row>
    <row r="29" spans="2:12" s="27" customFormat="1" ht="25.5" x14ac:dyDescent="0.25">
      <c r="B29" s="19"/>
      <c r="C29" s="21" t="s">
        <v>31</v>
      </c>
      <c r="D29" s="17">
        <v>130</v>
      </c>
      <c r="E29" s="17">
        <v>130</v>
      </c>
      <c r="F29" s="17">
        <f t="shared" si="1"/>
        <v>0</v>
      </c>
      <c r="G29" s="17">
        <v>140</v>
      </c>
      <c r="H29" s="17">
        <v>140</v>
      </c>
      <c r="I29" s="17">
        <f t="shared" si="2"/>
        <v>0</v>
      </c>
      <c r="J29" s="17">
        <v>140</v>
      </c>
      <c r="K29" s="17">
        <v>140</v>
      </c>
      <c r="L29" s="17">
        <f t="shared" si="3"/>
        <v>0</v>
      </c>
    </row>
    <row r="30" spans="2:12" s="27" customFormat="1" ht="38.25" x14ac:dyDescent="0.25">
      <c r="B30" s="19"/>
      <c r="C30" s="21" t="s">
        <v>11</v>
      </c>
      <c r="D30" s="17">
        <v>550</v>
      </c>
      <c r="E30" s="17">
        <v>520</v>
      </c>
      <c r="F30" s="17">
        <f t="shared" si="1"/>
        <v>-30</v>
      </c>
      <c r="G30" s="17">
        <v>600</v>
      </c>
      <c r="H30" s="17">
        <v>547.4</v>
      </c>
      <c r="I30" s="17">
        <f t="shared" si="2"/>
        <v>-52.600000000000023</v>
      </c>
      <c r="J30" s="17">
        <v>600</v>
      </c>
      <c r="K30" s="17">
        <v>573.70000000000005</v>
      </c>
      <c r="L30" s="17">
        <f t="shared" si="3"/>
        <v>-26.299999999999955</v>
      </c>
    </row>
    <row r="31" spans="2:12" s="27" customFormat="1" ht="38.25" x14ac:dyDescent="0.25">
      <c r="B31" s="19"/>
      <c r="C31" s="21" t="s">
        <v>86</v>
      </c>
      <c r="D31" s="17">
        <v>0</v>
      </c>
      <c r="E31" s="17">
        <v>600</v>
      </c>
      <c r="F31" s="17">
        <f t="shared" si="1"/>
        <v>600</v>
      </c>
      <c r="G31" s="17">
        <v>0</v>
      </c>
      <c r="H31" s="17">
        <v>1052.5999999999999</v>
      </c>
      <c r="I31" s="17">
        <f t="shared" si="2"/>
        <v>1052.5999999999999</v>
      </c>
      <c r="J31" s="17">
        <v>0</v>
      </c>
      <c r="K31" s="17">
        <v>526.29999999999995</v>
      </c>
      <c r="L31" s="17">
        <f t="shared" si="3"/>
        <v>526.29999999999995</v>
      </c>
    </row>
    <row r="32" spans="2:12" ht="52.5" customHeight="1" x14ac:dyDescent="0.25">
      <c r="B32" s="18">
        <v>7</v>
      </c>
      <c r="C32" s="20" t="s">
        <v>94</v>
      </c>
      <c r="D32" s="15">
        <f>D33+D34+D35+D36+D37+D38+D39</f>
        <v>55588</v>
      </c>
      <c r="E32" s="15">
        <f t="shared" ref="E32:K32" si="9">E33+E34+E35+E36+E37+E38+E39</f>
        <v>50679.7</v>
      </c>
      <c r="F32" s="15">
        <f t="shared" si="1"/>
        <v>-4908.3000000000029</v>
      </c>
      <c r="G32" s="15">
        <f t="shared" si="9"/>
        <v>51235.199999999997</v>
      </c>
      <c r="H32" s="15">
        <f t="shared" si="9"/>
        <v>51235.199999999997</v>
      </c>
      <c r="I32" s="15">
        <f t="shared" si="2"/>
        <v>0</v>
      </c>
      <c r="J32" s="15">
        <f t="shared" si="9"/>
        <v>51740.2</v>
      </c>
      <c r="K32" s="15">
        <f t="shared" si="9"/>
        <v>51740.2</v>
      </c>
      <c r="L32" s="15">
        <f t="shared" si="3"/>
        <v>0</v>
      </c>
    </row>
    <row r="33" spans="2:12" s="27" customFormat="1" ht="38.25" x14ac:dyDescent="0.25">
      <c r="B33" s="19"/>
      <c r="C33" s="21" t="s">
        <v>12</v>
      </c>
      <c r="D33" s="17">
        <v>29928</v>
      </c>
      <c r="E33" s="17">
        <v>24886.7</v>
      </c>
      <c r="F33" s="17">
        <f t="shared" si="1"/>
        <v>-5041.2999999999993</v>
      </c>
      <c r="G33" s="17">
        <v>25500</v>
      </c>
      <c r="H33" s="17">
        <v>25500</v>
      </c>
      <c r="I33" s="17">
        <f t="shared" si="2"/>
        <v>0</v>
      </c>
      <c r="J33" s="17">
        <v>25500</v>
      </c>
      <c r="K33" s="17">
        <v>25500</v>
      </c>
      <c r="L33" s="17">
        <f t="shared" si="3"/>
        <v>0</v>
      </c>
    </row>
    <row r="34" spans="2:12" s="27" customFormat="1" ht="25.5" x14ac:dyDescent="0.25">
      <c r="B34" s="19"/>
      <c r="C34" s="21" t="s">
        <v>13</v>
      </c>
      <c r="D34" s="17">
        <v>20572</v>
      </c>
      <c r="E34" s="17">
        <v>20705</v>
      </c>
      <c r="F34" s="17">
        <f t="shared" si="1"/>
        <v>133</v>
      </c>
      <c r="G34" s="17">
        <v>24158.2</v>
      </c>
      <c r="H34" s="17">
        <v>24158.2</v>
      </c>
      <c r="I34" s="17">
        <f t="shared" si="2"/>
        <v>0</v>
      </c>
      <c r="J34" s="17">
        <v>24160.2</v>
      </c>
      <c r="K34" s="17">
        <v>24160.2</v>
      </c>
      <c r="L34" s="17">
        <f t="shared" si="3"/>
        <v>0</v>
      </c>
    </row>
    <row r="35" spans="2:12" s="27" customFormat="1" ht="81.75" customHeight="1" x14ac:dyDescent="0.25">
      <c r="B35" s="19"/>
      <c r="C35" s="21" t="s">
        <v>26</v>
      </c>
      <c r="D35" s="17">
        <v>20</v>
      </c>
      <c r="E35" s="17">
        <v>20</v>
      </c>
      <c r="F35" s="17">
        <f t="shared" si="1"/>
        <v>0</v>
      </c>
      <c r="G35" s="17">
        <v>2</v>
      </c>
      <c r="H35" s="17">
        <v>2</v>
      </c>
      <c r="I35" s="17">
        <f t="shared" si="2"/>
        <v>0</v>
      </c>
      <c r="J35" s="17">
        <v>2</v>
      </c>
      <c r="K35" s="17">
        <v>2</v>
      </c>
      <c r="L35" s="17">
        <f t="shared" si="3"/>
        <v>0</v>
      </c>
    </row>
    <row r="36" spans="2:12" s="27" customFormat="1" ht="53.25" customHeight="1" x14ac:dyDescent="0.25">
      <c r="B36" s="19"/>
      <c r="C36" s="21" t="s">
        <v>67</v>
      </c>
      <c r="D36" s="17">
        <v>10</v>
      </c>
      <c r="E36" s="17">
        <v>10</v>
      </c>
      <c r="F36" s="17">
        <f t="shared" si="1"/>
        <v>0</v>
      </c>
      <c r="G36" s="17">
        <v>10</v>
      </c>
      <c r="H36" s="17">
        <v>10</v>
      </c>
      <c r="I36" s="17">
        <f t="shared" si="2"/>
        <v>0</v>
      </c>
      <c r="J36" s="17">
        <v>10</v>
      </c>
      <c r="K36" s="17">
        <v>10</v>
      </c>
      <c r="L36" s="17">
        <f t="shared" si="3"/>
        <v>0</v>
      </c>
    </row>
    <row r="37" spans="2:12" s="27" customFormat="1" ht="41.25" customHeight="1" x14ac:dyDescent="0.25">
      <c r="B37" s="19"/>
      <c r="C37" s="21" t="s">
        <v>14</v>
      </c>
      <c r="D37" s="17">
        <v>4000</v>
      </c>
      <c r="E37" s="17">
        <v>4000</v>
      </c>
      <c r="F37" s="17">
        <f t="shared" si="1"/>
        <v>0</v>
      </c>
      <c r="G37" s="17">
        <v>1000</v>
      </c>
      <c r="H37" s="17">
        <v>1000</v>
      </c>
      <c r="I37" s="17">
        <f t="shared" si="2"/>
        <v>0</v>
      </c>
      <c r="J37" s="17">
        <v>1000</v>
      </c>
      <c r="K37" s="17">
        <v>1000</v>
      </c>
      <c r="L37" s="17">
        <f t="shared" si="3"/>
        <v>0</v>
      </c>
    </row>
    <row r="38" spans="2:12" s="27" customFormat="1" ht="63.75" customHeight="1" x14ac:dyDescent="0.25">
      <c r="B38" s="19"/>
      <c r="C38" s="21" t="s">
        <v>27</v>
      </c>
      <c r="D38" s="17">
        <v>1000</v>
      </c>
      <c r="E38" s="17">
        <v>1000</v>
      </c>
      <c r="F38" s="17">
        <f t="shared" si="1"/>
        <v>0</v>
      </c>
      <c r="G38" s="17">
        <v>500</v>
      </c>
      <c r="H38" s="17">
        <v>500</v>
      </c>
      <c r="I38" s="17">
        <f t="shared" si="2"/>
        <v>0</v>
      </c>
      <c r="J38" s="17">
        <v>1000</v>
      </c>
      <c r="K38" s="17">
        <v>1000</v>
      </c>
      <c r="L38" s="17">
        <f t="shared" si="3"/>
        <v>0</v>
      </c>
    </row>
    <row r="39" spans="2:12" s="27" customFormat="1" ht="36" customHeight="1" x14ac:dyDescent="0.25">
      <c r="B39" s="19"/>
      <c r="C39" s="21" t="s">
        <v>38</v>
      </c>
      <c r="D39" s="17">
        <v>58</v>
      </c>
      <c r="E39" s="17">
        <v>58</v>
      </c>
      <c r="F39" s="17">
        <f t="shared" si="1"/>
        <v>0</v>
      </c>
      <c r="G39" s="17">
        <v>65</v>
      </c>
      <c r="H39" s="17">
        <v>65</v>
      </c>
      <c r="I39" s="17">
        <f t="shared" si="2"/>
        <v>0</v>
      </c>
      <c r="J39" s="17">
        <v>68</v>
      </c>
      <c r="K39" s="17">
        <v>68</v>
      </c>
      <c r="L39" s="17">
        <f t="shared" si="3"/>
        <v>0</v>
      </c>
    </row>
    <row r="40" spans="2:12" ht="65.25" customHeight="1" x14ac:dyDescent="0.25">
      <c r="B40" s="18">
        <v>8</v>
      </c>
      <c r="C40" s="14" t="s">
        <v>39</v>
      </c>
      <c r="D40" s="15">
        <f>D41+D42+D43+D44+D45+D46</f>
        <v>15336.5</v>
      </c>
      <c r="E40" s="15">
        <f>E41+E42+E43+E44+E45+E46+E47</f>
        <v>18223.599999999999</v>
      </c>
      <c r="F40" s="15">
        <f t="shared" si="1"/>
        <v>2887.0999999999985</v>
      </c>
      <c r="G40" s="15">
        <f t="shared" ref="G40:J40" si="10">G42+G43+G44+G45+G46</f>
        <v>17841.7</v>
      </c>
      <c r="H40" s="15">
        <f>H41+H42+H43+H44+H45+H46</f>
        <v>17841.7</v>
      </c>
      <c r="I40" s="15">
        <f t="shared" si="2"/>
        <v>0</v>
      </c>
      <c r="J40" s="15">
        <f t="shared" si="10"/>
        <v>19325.8</v>
      </c>
      <c r="K40" s="15">
        <f>K41+K42+K43+K44+K45+K46</f>
        <v>19325.8</v>
      </c>
      <c r="L40" s="15">
        <f t="shared" si="3"/>
        <v>0</v>
      </c>
    </row>
    <row r="41" spans="2:12" s="27" customFormat="1" ht="41.25" customHeight="1" x14ac:dyDescent="0.25">
      <c r="B41" s="10"/>
      <c r="C41" s="11" t="s">
        <v>88</v>
      </c>
      <c r="D41" s="17">
        <v>0</v>
      </c>
      <c r="E41" s="17">
        <v>200.1</v>
      </c>
      <c r="F41" s="17">
        <f t="shared" si="1"/>
        <v>200.1</v>
      </c>
      <c r="G41" s="17">
        <v>0</v>
      </c>
      <c r="H41" s="17">
        <v>0</v>
      </c>
      <c r="I41" s="17">
        <f t="shared" si="2"/>
        <v>0</v>
      </c>
      <c r="J41" s="17">
        <v>0</v>
      </c>
      <c r="K41" s="17">
        <v>0</v>
      </c>
      <c r="L41" s="17">
        <f t="shared" si="3"/>
        <v>0</v>
      </c>
    </row>
    <row r="42" spans="2:12" s="27" customFormat="1" ht="38.25" customHeight="1" x14ac:dyDescent="0.25">
      <c r="B42" s="19"/>
      <c r="C42" s="11" t="s">
        <v>91</v>
      </c>
      <c r="D42" s="17">
        <v>500</v>
      </c>
      <c r="E42" s="17">
        <v>299.89999999999998</v>
      </c>
      <c r="F42" s="17">
        <f t="shared" si="1"/>
        <v>-200.10000000000002</v>
      </c>
      <c r="G42" s="17">
        <v>500</v>
      </c>
      <c r="H42" s="17">
        <v>500</v>
      </c>
      <c r="I42" s="17">
        <f t="shared" si="2"/>
        <v>0</v>
      </c>
      <c r="J42" s="17">
        <v>500</v>
      </c>
      <c r="K42" s="17">
        <v>500</v>
      </c>
      <c r="L42" s="17">
        <f t="shared" si="3"/>
        <v>0</v>
      </c>
    </row>
    <row r="43" spans="2:12" s="27" customFormat="1" ht="38.25" customHeight="1" x14ac:dyDescent="0.25">
      <c r="B43" s="19"/>
      <c r="C43" s="11" t="s">
        <v>15</v>
      </c>
      <c r="D43" s="17">
        <v>7250</v>
      </c>
      <c r="E43" s="17">
        <v>7250</v>
      </c>
      <c r="F43" s="17">
        <f t="shared" si="1"/>
        <v>0</v>
      </c>
      <c r="G43" s="17">
        <v>8700</v>
      </c>
      <c r="H43" s="17">
        <v>8700</v>
      </c>
      <c r="I43" s="17">
        <f t="shared" si="2"/>
        <v>0</v>
      </c>
      <c r="J43" s="17">
        <v>15216</v>
      </c>
      <c r="K43" s="17">
        <v>15216</v>
      </c>
      <c r="L43" s="17">
        <f t="shared" si="3"/>
        <v>0</v>
      </c>
    </row>
    <row r="44" spans="2:12" s="27" customFormat="1" ht="38.25" customHeight="1" x14ac:dyDescent="0.25">
      <c r="B44" s="19"/>
      <c r="C44" s="11" t="s">
        <v>16</v>
      </c>
      <c r="D44" s="17">
        <v>506.5</v>
      </c>
      <c r="E44" s="17">
        <v>506.5</v>
      </c>
      <c r="F44" s="17">
        <f t="shared" si="1"/>
        <v>0</v>
      </c>
      <c r="G44" s="17">
        <v>517.5</v>
      </c>
      <c r="H44" s="17">
        <v>517.5</v>
      </c>
      <c r="I44" s="17">
        <f t="shared" si="2"/>
        <v>0</v>
      </c>
      <c r="J44" s="17">
        <v>527.6</v>
      </c>
      <c r="K44" s="17">
        <v>527.6</v>
      </c>
      <c r="L44" s="17">
        <f t="shared" si="3"/>
        <v>0</v>
      </c>
    </row>
    <row r="45" spans="2:12" s="27" customFormat="1" ht="27.75" customHeight="1" x14ac:dyDescent="0.25">
      <c r="B45" s="19"/>
      <c r="C45" s="11" t="s">
        <v>57</v>
      </c>
      <c r="D45" s="17">
        <v>6100</v>
      </c>
      <c r="E45" s="17">
        <v>6100</v>
      </c>
      <c r="F45" s="17">
        <f t="shared" si="1"/>
        <v>0</v>
      </c>
      <c r="G45" s="17">
        <v>6714</v>
      </c>
      <c r="H45" s="17">
        <v>6714</v>
      </c>
      <c r="I45" s="17">
        <f t="shared" si="2"/>
        <v>0</v>
      </c>
      <c r="J45" s="17">
        <v>1628</v>
      </c>
      <c r="K45" s="17">
        <v>1628</v>
      </c>
      <c r="L45" s="17">
        <f t="shared" si="3"/>
        <v>0</v>
      </c>
    </row>
    <row r="46" spans="2:12" s="27" customFormat="1" ht="27" customHeight="1" x14ac:dyDescent="0.25">
      <c r="B46" s="19"/>
      <c r="C46" s="11" t="s">
        <v>17</v>
      </c>
      <c r="D46" s="17">
        <v>980</v>
      </c>
      <c r="E46" s="17">
        <v>980</v>
      </c>
      <c r="F46" s="17">
        <f t="shared" si="1"/>
        <v>0</v>
      </c>
      <c r="G46" s="17">
        <v>1410.2</v>
      </c>
      <c r="H46" s="17">
        <v>1410.2</v>
      </c>
      <c r="I46" s="17">
        <f t="shared" si="2"/>
        <v>0</v>
      </c>
      <c r="J46" s="17">
        <v>1454.2</v>
      </c>
      <c r="K46" s="17">
        <v>1454.2</v>
      </c>
      <c r="L46" s="17">
        <f t="shared" si="3"/>
        <v>0</v>
      </c>
    </row>
    <row r="47" spans="2:12" s="27" customFormat="1" ht="27" customHeight="1" x14ac:dyDescent="0.25">
      <c r="B47" s="19"/>
      <c r="C47" s="11" t="s">
        <v>87</v>
      </c>
      <c r="D47" s="17">
        <v>0</v>
      </c>
      <c r="E47" s="17">
        <v>2887.1</v>
      </c>
      <c r="F47" s="17">
        <f t="shared" si="1"/>
        <v>2887.1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f t="shared" si="3"/>
        <v>0</v>
      </c>
    </row>
    <row r="48" spans="2:12" ht="55.5" customHeight="1" x14ac:dyDescent="0.25">
      <c r="B48" s="18">
        <v>9</v>
      </c>
      <c r="C48" s="14" t="s">
        <v>40</v>
      </c>
      <c r="D48" s="15">
        <f>D49+D50+D51+D52</f>
        <v>4246.8999999999996</v>
      </c>
      <c r="E48" s="15">
        <f t="shared" ref="E48:K48" si="11">E49+E50+E51+E52</f>
        <v>4246.8999999999996</v>
      </c>
      <c r="F48" s="15">
        <f t="shared" si="1"/>
        <v>0</v>
      </c>
      <c r="G48" s="15">
        <f t="shared" si="11"/>
        <v>3364.5</v>
      </c>
      <c r="H48" s="15">
        <f t="shared" si="11"/>
        <v>3364.5</v>
      </c>
      <c r="I48" s="15">
        <f t="shared" si="2"/>
        <v>0</v>
      </c>
      <c r="J48" s="15">
        <f t="shared" si="11"/>
        <v>6551.9</v>
      </c>
      <c r="K48" s="15">
        <f t="shared" si="11"/>
        <v>6551.9</v>
      </c>
      <c r="L48" s="15">
        <f t="shared" si="3"/>
        <v>0</v>
      </c>
    </row>
    <row r="49" spans="2:12" s="27" customFormat="1" ht="38.25" x14ac:dyDescent="0.25">
      <c r="B49" s="19"/>
      <c r="C49" s="11" t="s">
        <v>50</v>
      </c>
      <c r="D49" s="17">
        <v>900</v>
      </c>
      <c r="E49" s="17">
        <v>900</v>
      </c>
      <c r="F49" s="17">
        <f t="shared" si="1"/>
        <v>0</v>
      </c>
      <c r="G49" s="17">
        <v>1000</v>
      </c>
      <c r="H49" s="17">
        <v>1000</v>
      </c>
      <c r="I49" s="17">
        <f t="shared" si="2"/>
        <v>0</v>
      </c>
      <c r="J49" s="17">
        <v>1000</v>
      </c>
      <c r="K49" s="17">
        <v>1000</v>
      </c>
      <c r="L49" s="17">
        <f t="shared" si="3"/>
        <v>0</v>
      </c>
    </row>
    <row r="50" spans="2:12" s="27" customFormat="1" ht="62.25" customHeight="1" x14ac:dyDescent="0.25">
      <c r="B50" s="19"/>
      <c r="C50" s="11" t="s">
        <v>41</v>
      </c>
      <c r="D50" s="17">
        <v>2000</v>
      </c>
      <c r="E50" s="17">
        <v>2000</v>
      </c>
      <c r="F50" s="17">
        <f t="shared" si="1"/>
        <v>0</v>
      </c>
      <c r="G50" s="17">
        <v>1689.3</v>
      </c>
      <c r="H50" s="17">
        <v>1689.3</v>
      </c>
      <c r="I50" s="17">
        <f t="shared" si="2"/>
        <v>0</v>
      </c>
      <c r="J50" s="17">
        <v>5000</v>
      </c>
      <c r="K50" s="17">
        <v>5000</v>
      </c>
      <c r="L50" s="17">
        <f t="shared" si="3"/>
        <v>0</v>
      </c>
    </row>
    <row r="51" spans="2:12" s="27" customFormat="1" ht="40.5" customHeight="1" x14ac:dyDescent="0.25">
      <c r="B51" s="19"/>
      <c r="C51" s="11" t="s">
        <v>28</v>
      </c>
      <c r="D51" s="17">
        <v>900</v>
      </c>
      <c r="E51" s="17">
        <v>900</v>
      </c>
      <c r="F51" s="17">
        <f t="shared" si="1"/>
        <v>0</v>
      </c>
      <c r="G51" s="17">
        <v>500</v>
      </c>
      <c r="H51" s="17">
        <v>500</v>
      </c>
      <c r="I51" s="17">
        <f t="shared" si="2"/>
        <v>0</v>
      </c>
      <c r="J51" s="17">
        <v>500</v>
      </c>
      <c r="K51" s="17">
        <v>500</v>
      </c>
      <c r="L51" s="17">
        <f t="shared" si="3"/>
        <v>0</v>
      </c>
    </row>
    <row r="52" spans="2:12" s="27" customFormat="1" ht="40.5" customHeight="1" x14ac:dyDescent="0.25">
      <c r="B52" s="19"/>
      <c r="C52" s="11" t="s">
        <v>75</v>
      </c>
      <c r="D52" s="17">
        <v>446.9</v>
      </c>
      <c r="E52" s="17">
        <v>446.9</v>
      </c>
      <c r="F52" s="17">
        <f t="shared" si="1"/>
        <v>0</v>
      </c>
      <c r="G52" s="17">
        <v>175.2</v>
      </c>
      <c r="H52" s="17">
        <v>175.2</v>
      </c>
      <c r="I52" s="17">
        <f t="shared" si="2"/>
        <v>0</v>
      </c>
      <c r="J52" s="17">
        <v>51.9</v>
      </c>
      <c r="K52" s="17">
        <v>51.9</v>
      </c>
      <c r="L52" s="17">
        <f t="shared" si="3"/>
        <v>0</v>
      </c>
    </row>
    <row r="53" spans="2:12" ht="38.25" x14ac:dyDescent="0.25">
      <c r="B53" s="18">
        <v>10</v>
      </c>
      <c r="C53" s="14" t="s">
        <v>95</v>
      </c>
      <c r="D53" s="15">
        <f>D54+D55+D56+D57+D58+D59+D60</f>
        <v>50223.4</v>
      </c>
      <c r="E53" s="15">
        <f>E54+E55+E56+E57+E58+E59+E60+E61</f>
        <v>64831.9</v>
      </c>
      <c r="F53" s="15">
        <f t="shared" si="1"/>
        <v>14608.5</v>
      </c>
      <c r="G53" s="15">
        <f t="shared" ref="G53:K53" si="12">G54+G55+G56+G57+G58+G59+G60</f>
        <v>54223</v>
      </c>
      <c r="H53" s="15">
        <f t="shared" si="12"/>
        <v>54225.3</v>
      </c>
      <c r="I53" s="15">
        <f t="shared" si="2"/>
        <v>2.3000000000029104</v>
      </c>
      <c r="J53" s="15">
        <f t="shared" si="12"/>
        <v>53701.5</v>
      </c>
      <c r="K53" s="15">
        <f t="shared" si="12"/>
        <v>53703.8</v>
      </c>
      <c r="L53" s="15">
        <f t="shared" si="3"/>
        <v>2.3000000000029104</v>
      </c>
    </row>
    <row r="54" spans="2:12" s="27" customFormat="1" ht="25.5" x14ac:dyDescent="0.25">
      <c r="B54" s="19"/>
      <c r="C54" s="11" t="s">
        <v>18</v>
      </c>
      <c r="D54" s="17">
        <v>24700</v>
      </c>
      <c r="E54" s="17">
        <v>24700</v>
      </c>
      <c r="F54" s="17">
        <f t="shared" si="1"/>
        <v>0</v>
      </c>
      <c r="G54" s="17">
        <v>28232</v>
      </c>
      <c r="H54" s="17">
        <v>28232</v>
      </c>
      <c r="I54" s="17">
        <f t="shared" si="2"/>
        <v>0</v>
      </c>
      <c r="J54" s="17">
        <v>28232</v>
      </c>
      <c r="K54" s="17">
        <v>28232</v>
      </c>
      <c r="L54" s="17">
        <f t="shared" si="3"/>
        <v>0</v>
      </c>
    </row>
    <row r="55" spans="2:12" s="27" customFormat="1" x14ac:dyDescent="0.25">
      <c r="B55" s="19"/>
      <c r="C55" s="11" t="s">
        <v>19</v>
      </c>
      <c r="D55" s="17">
        <v>18500.099999999999</v>
      </c>
      <c r="E55" s="17">
        <v>18500.099999999999</v>
      </c>
      <c r="F55" s="17">
        <f t="shared" si="1"/>
        <v>0</v>
      </c>
      <c r="G55" s="17">
        <v>18500</v>
      </c>
      <c r="H55" s="17">
        <v>18500</v>
      </c>
      <c r="I55" s="17">
        <f t="shared" si="2"/>
        <v>0</v>
      </c>
      <c r="J55" s="17">
        <v>18500</v>
      </c>
      <c r="K55" s="17">
        <v>18500</v>
      </c>
      <c r="L55" s="17">
        <f t="shared" si="3"/>
        <v>0</v>
      </c>
    </row>
    <row r="56" spans="2:12" s="27" customFormat="1" ht="25.5" x14ac:dyDescent="0.25">
      <c r="B56" s="19"/>
      <c r="C56" s="11" t="s">
        <v>20</v>
      </c>
      <c r="D56" s="17">
        <v>3479</v>
      </c>
      <c r="E56" s="17">
        <v>14010.5</v>
      </c>
      <c r="F56" s="17">
        <f t="shared" si="1"/>
        <v>10531.5</v>
      </c>
      <c r="G56" s="17">
        <v>3991</v>
      </c>
      <c r="H56" s="17">
        <v>3993.3</v>
      </c>
      <c r="I56" s="17">
        <f t="shared" si="2"/>
        <v>2.3000000000001819</v>
      </c>
      <c r="J56" s="17">
        <v>3469.5</v>
      </c>
      <c r="K56" s="17">
        <v>3471.8</v>
      </c>
      <c r="L56" s="17">
        <f t="shared" si="3"/>
        <v>2.3000000000001819</v>
      </c>
    </row>
    <row r="57" spans="2:12" s="27" customFormat="1" x14ac:dyDescent="0.25">
      <c r="B57" s="19"/>
      <c r="C57" s="11" t="s">
        <v>42</v>
      </c>
      <c r="D57" s="17">
        <v>1200</v>
      </c>
      <c r="E57" s="17">
        <v>1200</v>
      </c>
      <c r="F57" s="17">
        <f t="shared" si="1"/>
        <v>0</v>
      </c>
      <c r="G57" s="17">
        <v>1300</v>
      </c>
      <c r="H57" s="17">
        <v>1300</v>
      </c>
      <c r="I57" s="17">
        <f t="shared" si="2"/>
        <v>0</v>
      </c>
      <c r="J57" s="17">
        <v>1300</v>
      </c>
      <c r="K57" s="17">
        <v>1300</v>
      </c>
      <c r="L57" s="17">
        <f t="shared" si="3"/>
        <v>0</v>
      </c>
    </row>
    <row r="58" spans="2:12" s="27" customFormat="1" ht="25.5" x14ac:dyDescent="0.25">
      <c r="B58" s="19"/>
      <c r="C58" s="11" t="s">
        <v>68</v>
      </c>
      <c r="D58" s="17">
        <v>850</v>
      </c>
      <c r="E58" s="17">
        <v>850</v>
      </c>
      <c r="F58" s="17">
        <f t="shared" si="1"/>
        <v>0</v>
      </c>
      <c r="G58" s="17">
        <v>1060</v>
      </c>
      <c r="H58" s="17">
        <v>1060</v>
      </c>
      <c r="I58" s="17">
        <f t="shared" si="2"/>
        <v>0</v>
      </c>
      <c r="J58" s="17">
        <v>1060</v>
      </c>
      <c r="K58" s="17">
        <v>1060</v>
      </c>
      <c r="L58" s="17">
        <f t="shared" si="3"/>
        <v>0</v>
      </c>
    </row>
    <row r="59" spans="2:12" s="27" customFormat="1" ht="76.5" x14ac:dyDescent="0.25">
      <c r="B59" s="19"/>
      <c r="C59" s="11" t="s">
        <v>29</v>
      </c>
      <c r="D59" s="17">
        <v>199.8</v>
      </c>
      <c r="E59" s="17">
        <v>199.8</v>
      </c>
      <c r="F59" s="17">
        <f t="shared" si="1"/>
        <v>0</v>
      </c>
      <c r="G59" s="17">
        <v>200</v>
      </c>
      <c r="H59" s="17">
        <v>200</v>
      </c>
      <c r="I59" s="17">
        <f t="shared" si="2"/>
        <v>0</v>
      </c>
      <c r="J59" s="17">
        <v>200</v>
      </c>
      <c r="K59" s="17">
        <v>200</v>
      </c>
      <c r="L59" s="17">
        <f t="shared" si="3"/>
        <v>0</v>
      </c>
    </row>
    <row r="60" spans="2:12" s="27" customFormat="1" ht="63.75" x14ac:dyDescent="0.25">
      <c r="B60" s="19"/>
      <c r="C60" s="11" t="s">
        <v>76</v>
      </c>
      <c r="D60" s="17">
        <v>1294.5</v>
      </c>
      <c r="E60" s="17">
        <v>1294.5</v>
      </c>
      <c r="F60" s="17">
        <f t="shared" si="1"/>
        <v>0</v>
      </c>
      <c r="G60" s="17">
        <v>940</v>
      </c>
      <c r="H60" s="17">
        <v>940</v>
      </c>
      <c r="I60" s="17">
        <f t="shared" si="2"/>
        <v>0</v>
      </c>
      <c r="J60" s="17">
        <v>940</v>
      </c>
      <c r="K60" s="17">
        <v>940</v>
      </c>
      <c r="L60" s="17">
        <f t="shared" si="3"/>
        <v>0</v>
      </c>
    </row>
    <row r="61" spans="2:12" s="27" customFormat="1" ht="25.5" x14ac:dyDescent="0.25">
      <c r="B61" s="19"/>
      <c r="C61" s="11" t="s">
        <v>83</v>
      </c>
      <c r="D61" s="17">
        <v>0</v>
      </c>
      <c r="E61" s="17">
        <v>4077</v>
      </c>
      <c r="F61" s="17">
        <f t="shared" si="1"/>
        <v>4077</v>
      </c>
      <c r="G61" s="17">
        <v>0</v>
      </c>
      <c r="H61" s="17">
        <v>0</v>
      </c>
      <c r="I61" s="17">
        <f t="shared" si="2"/>
        <v>0</v>
      </c>
      <c r="J61" s="17">
        <v>0</v>
      </c>
      <c r="K61" s="17">
        <v>0</v>
      </c>
      <c r="L61" s="17">
        <f t="shared" si="3"/>
        <v>0</v>
      </c>
    </row>
    <row r="62" spans="2:12" ht="48" customHeight="1" x14ac:dyDescent="0.25">
      <c r="B62" s="18">
        <v>11</v>
      </c>
      <c r="C62" s="14" t="s">
        <v>58</v>
      </c>
      <c r="D62" s="15">
        <f>D63+D64+D65</f>
        <v>2600</v>
      </c>
      <c r="E62" s="15">
        <f t="shared" ref="E62:K62" si="13">E63+E64+E65</f>
        <v>3600</v>
      </c>
      <c r="F62" s="15">
        <f t="shared" si="1"/>
        <v>1000</v>
      </c>
      <c r="G62" s="15">
        <f t="shared" si="13"/>
        <v>3150</v>
      </c>
      <c r="H62" s="15">
        <f t="shared" si="13"/>
        <v>3150</v>
      </c>
      <c r="I62" s="15">
        <f t="shared" si="2"/>
        <v>0</v>
      </c>
      <c r="J62" s="15">
        <f t="shared" si="13"/>
        <v>3150</v>
      </c>
      <c r="K62" s="15">
        <f t="shared" si="13"/>
        <v>3150</v>
      </c>
      <c r="L62" s="15">
        <f t="shared" si="3"/>
        <v>0</v>
      </c>
    </row>
    <row r="63" spans="2:12" s="27" customFormat="1" ht="25.5" x14ac:dyDescent="0.25">
      <c r="B63" s="19"/>
      <c r="C63" s="11" t="s">
        <v>43</v>
      </c>
      <c r="D63" s="17">
        <v>610</v>
      </c>
      <c r="E63" s="17">
        <v>610</v>
      </c>
      <c r="F63" s="17">
        <f t="shared" si="1"/>
        <v>0</v>
      </c>
      <c r="G63" s="17">
        <v>700</v>
      </c>
      <c r="H63" s="17">
        <v>700</v>
      </c>
      <c r="I63" s="17">
        <f t="shared" si="2"/>
        <v>0</v>
      </c>
      <c r="J63" s="17">
        <v>700</v>
      </c>
      <c r="K63" s="17">
        <v>700</v>
      </c>
      <c r="L63" s="17">
        <f t="shared" si="3"/>
        <v>0</v>
      </c>
    </row>
    <row r="64" spans="2:12" s="27" customFormat="1" ht="25.5" x14ac:dyDescent="0.25">
      <c r="B64" s="19"/>
      <c r="C64" s="11" t="s">
        <v>21</v>
      </c>
      <c r="D64" s="17">
        <v>1990</v>
      </c>
      <c r="E64" s="17">
        <v>1990</v>
      </c>
      <c r="F64" s="17">
        <f t="shared" si="1"/>
        <v>0</v>
      </c>
      <c r="G64" s="17">
        <v>2450</v>
      </c>
      <c r="H64" s="17">
        <v>2450</v>
      </c>
      <c r="I64" s="17">
        <f t="shared" si="2"/>
        <v>0</v>
      </c>
      <c r="J64" s="17">
        <v>2450</v>
      </c>
      <c r="K64" s="17">
        <v>2450</v>
      </c>
      <c r="L64" s="17">
        <f t="shared" si="3"/>
        <v>0</v>
      </c>
    </row>
    <row r="65" spans="2:12" s="27" customFormat="1" ht="25.5" x14ac:dyDescent="0.25">
      <c r="B65" s="19"/>
      <c r="C65" s="11" t="s">
        <v>84</v>
      </c>
      <c r="D65" s="17">
        <v>0</v>
      </c>
      <c r="E65" s="17">
        <v>1000</v>
      </c>
      <c r="F65" s="17">
        <f t="shared" si="1"/>
        <v>1000</v>
      </c>
      <c r="G65" s="17">
        <v>0</v>
      </c>
      <c r="H65" s="17">
        <v>0</v>
      </c>
      <c r="I65" s="17">
        <f t="shared" si="2"/>
        <v>0</v>
      </c>
      <c r="J65" s="17">
        <v>0</v>
      </c>
      <c r="K65" s="17">
        <v>0</v>
      </c>
      <c r="L65" s="17">
        <f t="shared" si="3"/>
        <v>0</v>
      </c>
    </row>
    <row r="66" spans="2:12" ht="38.25" x14ac:dyDescent="0.25">
      <c r="B66" s="18">
        <v>12</v>
      </c>
      <c r="C66" s="14" t="s">
        <v>44</v>
      </c>
      <c r="D66" s="15">
        <f>D67+D68+D69</f>
        <v>1050</v>
      </c>
      <c r="E66" s="15">
        <f t="shared" ref="E66:K66" si="14">E67+E68+E69</f>
        <v>1050</v>
      </c>
      <c r="F66" s="15">
        <f t="shared" si="1"/>
        <v>0</v>
      </c>
      <c r="G66" s="15">
        <f t="shared" si="14"/>
        <v>1050</v>
      </c>
      <c r="H66" s="15">
        <f t="shared" si="14"/>
        <v>1050</v>
      </c>
      <c r="I66" s="15">
        <f t="shared" si="2"/>
        <v>0</v>
      </c>
      <c r="J66" s="15">
        <f t="shared" si="14"/>
        <v>1050</v>
      </c>
      <c r="K66" s="15">
        <f t="shared" si="14"/>
        <v>1050</v>
      </c>
      <c r="L66" s="15">
        <f t="shared" si="3"/>
        <v>0</v>
      </c>
    </row>
    <row r="67" spans="2:12" s="27" customFormat="1" ht="38.25" x14ac:dyDescent="0.25">
      <c r="B67" s="19"/>
      <c r="C67" s="11" t="s">
        <v>22</v>
      </c>
      <c r="D67" s="17">
        <v>132</v>
      </c>
      <c r="E67" s="17">
        <v>132</v>
      </c>
      <c r="F67" s="17">
        <f t="shared" si="1"/>
        <v>0</v>
      </c>
      <c r="G67" s="17">
        <v>132</v>
      </c>
      <c r="H67" s="17">
        <v>132</v>
      </c>
      <c r="I67" s="17">
        <f t="shared" si="2"/>
        <v>0</v>
      </c>
      <c r="J67" s="17">
        <v>132</v>
      </c>
      <c r="K67" s="17">
        <v>132</v>
      </c>
      <c r="L67" s="17">
        <f t="shared" si="3"/>
        <v>0</v>
      </c>
    </row>
    <row r="68" spans="2:12" s="27" customFormat="1" x14ac:dyDescent="0.25">
      <c r="B68" s="19"/>
      <c r="C68" s="11" t="s">
        <v>23</v>
      </c>
      <c r="D68" s="17">
        <v>868</v>
      </c>
      <c r="E68" s="17">
        <v>868</v>
      </c>
      <c r="F68" s="17">
        <f t="shared" si="1"/>
        <v>0</v>
      </c>
      <c r="G68" s="17">
        <v>868</v>
      </c>
      <c r="H68" s="17">
        <v>868</v>
      </c>
      <c r="I68" s="17">
        <f t="shared" si="2"/>
        <v>0</v>
      </c>
      <c r="J68" s="17">
        <v>868</v>
      </c>
      <c r="K68" s="17">
        <v>868</v>
      </c>
      <c r="L68" s="17">
        <f t="shared" si="3"/>
        <v>0</v>
      </c>
    </row>
    <row r="69" spans="2:12" s="27" customFormat="1" ht="25.5" x14ac:dyDescent="0.25">
      <c r="B69" s="19"/>
      <c r="C69" s="11" t="s">
        <v>24</v>
      </c>
      <c r="D69" s="17">
        <v>50</v>
      </c>
      <c r="E69" s="17">
        <v>50</v>
      </c>
      <c r="F69" s="17">
        <f t="shared" si="1"/>
        <v>0</v>
      </c>
      <c r="G69" s="17">
        <v>50</v>
      </c>
      <c r="H69" s="17">
        <v>50</v>
      </c>
      <c r="I69" s="17">
        <f t="shared" si="2"/>
        <v>0</v>
      </c>
      <c r="J69" s="17">
        <v>50</v>
      </c>
      <c r="K69" s="17">
        <v>50</v>
      </c>
      <c r="L69" s="17">
        <f t="shared" si="3"/>
        <v>0</v>
      </c>
    </row>
    <row r="70" spans="2:12" ht="51" customHeight="1" x14ac:dyDescent="0.25">
      <c r="B70" s="18">
        <v>13</v>
      </c>
      <c r="C70" s="14" t="s">
        <v>96</v>
      </c>
      <c r="D70" s="15">
        <f>D71</f>
        <v>5</v>
      </c>
      <c r="E70" s="15">
        <f t="shared" ref="E70:K70" si="15">E71</f>
        <v>27348.3</v>
      </c>
      <c r="F70" s="15">
        <f t="shared" si="1"/>
        <v>27343.3</v>
      </c>
      <c r="G70" s="15">
        <f t="shared" si="15"/>
        <v>5</v>
      </c>
      <c r="H70" s="15">
        <f t="shared" si="15"/>
        <v>26957.200000000001</v>
      </c>
      <c r="I70" s="15">
        <f t="shared" si="2"/>
        <v>26952.2</v>
      </c>
      <c r="J70" s="15">
        <f t="shared" si="15"/>
        <v>5</v>
      </c>
      <c r="K70" s="15">
        <f t="shared" si="15"/>
        <v>26957.200000000001</v>
      </c>
      <c r="L70" s="15">
        <f t="shared" si="3"/>
        <v>26952.2</v>
      </c>
    </row>
    <row r="71" spans="2:12" s="27" customFormat="1" ht="25.5" x14ac:dyDescent="0.25">
      <c r="B71" s="19"/>
      <c r="C71" s="11" t="s">
        <v>69</v>
      </c>
      <c r="D71" s="17">
        <v>5</v>
      </c>
      <c r="E71" s="17">
        <v>27348.3</v>
      </c>
      <c r="F71" s="17">
        <f t="shared" ref="F71:F72" si="16">E71-D71</f>
        <v>27343.3</v>
      </c>
      <c r="G71" s="17">
        <v>5</v>
      </c>
      <c r="H71" s="17">
        <v>26957.200000000001</v>
      </c>
      <c r="I71" s="17">
        <f t="shared" ref="I71:I72" si="17">H71-G71</f>
        <v>26952.2</v>
      </c>
      <c r="J71" s="17">
        <v>5</v>
      </c>
      <c r="K71" s="17">
        <v>26957.200000000001</v>
      </c>
      <c r="L71" s="17">
        <f t="shared" ref="L71:L72" si="18">K71-J71</f>
        <v>26952.2</v>
      </c>
    </row>
    <row r="72" spans="2:12" x14ac:dyDescent="0.25">
      <c r="B72" s="22"/>
      <c r="C72" s="23" t="s">
        <v>1</v>
      </c>
      <c r="D72" s="15">
        <f>D4+D6+D16+D20+D23+D26+D32+D40+D48+D53+D62+D66+D70</f>
        <v>167895.69999999998</v>
      </c>
      <c r="E72" s="15">
        <f>E4+E6+E16+E20+E23+E26+E32+E40+E48+E53+E62+E66+E70</f>
        <v>210046.3</v>
      </c>
      <c r="F72" s="15">
        <f t="shared" si="16"/>
        <v>42150.600000000006</v>
      </c>
      <c r="G72" s="15">
        <f>G4+G6+G16+G20+G23+G26+G32+G40+G48+G53+G62+G66+G70</f>
        <v>174729.59999999998</v>
      </c>
      <c r="H72" s="15">
        <f>H4+H6+H16+H20+H23+H26+H32+H40+H48+H53+H62+H66+H70</f>
        <v>202684.1</v>
      </c>
      <c r="I72" s="15">
        <f t="shared" si="17"/>
        <v>27954.500000000029</v>
      </c>
      <c r="J72" s="15">
        <f>J4+J6+J16+J20+J23+J26+J32+J40+J48+J53+J62+J66+J70</f>
        <v>178989.59999999998</v>
      </c>
      <c r="K72" s="15">
        <f>K4+K6+K16+K20+K23+K26+K32+K40+K48+K53+K62+K66+K70</f>
        <v>206444.1</v>
      </c>
      <c r="L72" s="15">
        <f t="shared" si="18"/>
        <v>27454.500000000029</v>
      </c>
    </row>
    <row r="73" spans="2:12" x14ac:dyDescent="0.25">
      <c r="B73" s="22"/>
      <c r="C73" s="24" t="s">
        <v>85</v>
      </c>
      <c r="D73" s="17"/>
      <c r="E73" s="17"/>
      <c r="F73" s="17"/>
      <c r="G73" s="17"/>
      <c r="H73" s="17"/>
      <c r="I73" s="17"/>
      <c r="J73" s="17"/>
      <c r="K73" s="17"/>
      <c r="L73" s="17"/>
    </row>
    <row r="74" spans="2:12" ht="38.25" x14ac:dyDescent="0.25">
      <c r="B74" s="25">
        <v>1</v>
      </c>
      <c r="C74" s="11" t="s">
        <v>45</v>
      </c>
      <c r="D74" s="17">
        <v>686</v>
      </c>
      <c r="E74" s="17">
        <v>686</v>
      </c>
      <c r="F74" s="17">
        <f>E74-D74</f>
        <v>0</v>
      </c>
      <c r="G74" s="17">
        <v>686</v>
      </c>
      <c r="H74" s="17">
        <v>686</v>
      </c>
      <c r="I74" s="17">
        <f>H74-G74</f>
        <v>0</v>
      </c>
      <c r="J74" s="17">
        <v>686</v>
      </c>
      <c r="K74" s="17">
        <v>686</v>
      </c>
      <c r="L74" s="17">
        <f>K74-J74</f>
        <v>0</v>
      </c>
    </row>
    <row r="75" spans="2:12" ht="25.5" x14ac:dyDescent="0.25">
      <c r="B75" s="25">
        <v>2</v>
      </c>
      <c r="C75" s="11" t="s">
        <v>62</v>
      </c>
      <c r="D75" s="17">
        <v>1377</v>
      </c>
      <c r="E75" s="17">
        <v>1377</v>
      </c>
      <c r="F75" s="17">
        <f t="shared" ref="F75:F88" si="19">E75-D75</f>
        <v>0</v>
      </c>
      <c r="G75" s="17">
        <v>1377</v>
      </c>
      <c r="H75" s="17">
        <v>1377</v>
      </c>
      <c r="I75" s="17">
        <f t="shared" ref="I75:I88" si="20">H75-G75</f>
        <v>0</v>
      </c>
      <c r="J75" s="17">
        <v>1377</v>
      </c>
      <c r="K75" s="17">
        <v>1377</v>
      </c>
      <c r="L75" s="17">
        <f t="shared" ref="L75:L88" si="21">K75-J75</f>
        <v>0</v>
      </c>
    </row>
    <row r="76" spans="2:12" x14ac:dyDescent="0.25">
      <c r="B76" s="25">
        <v>3</v>
      </c>
      <c r="C76" s="26" t="s">
        <v>63</v>
      </c>
      <c r="D76" s="17">
        <v>1171.2</v>
      </c>
      <c r="E76" s="17">
        <v>1271.2</v>
      </c>
      <c r="F76" s="17">
        <f t="shared" si="19"/>
        <v>100</v>
      </c>
      <c r="G76" s="17">
        <v>1388.1</v>
      </c>
      <c r="H76" s="17">
        <v>1388.1</v>
      </c>
      <c r="I76" s="17">
        <f t="shared" si="20"/>
        <v>0</v>
      </c>
      <c r="J76" s="17">
        <v>1388.1</v>
      </c>
      <c r="K76" s="17">
        <v>1388.1</v>
      </c>
      <c r="L76" s="17">
        <f t="shared" si="21"/>
        <v>0</v>
      </c>
    </row>
    <row r="77" spans="2:12" x14ac:dyDescent="0.25">
      <c r="B77" s="25">
        <v>4</v>
      </c>
      <c r="C77" s="26" t="s">
        <v>77</v>
      </c>
      <c r="D77" s="17">
        <v>5.8</v>
      </c>
      <c r="E77" s="17">
        <v>5.8</v>
      </c>
      <c r="F77" s="17">
        <f t="shared" si="19"/>
        <v>0</v>
      </c>
      <c r="G77" s="17">
        <v>5.8</v>
      </c>
      <c r="H77" s="17">
        <v>5.8</v>
      </c>
      <c r="I77" s="17">
        <f t="shared" si="20"/>
        <v>0</v>
      </c>
      <c r="J77" s="17">
        <v>5.8</v>
      </c>
      <c r="K77" s="17">
        <v>5.8</v>
      </c>
      <c r="L77" s="17">
        <f t="shared" si="21"/>
        <v>0</v>
      </c>
    </row>
    <row r="78" spans="2:12" ht="38.25" x14ac:dyDescent="0.25">
      <c r="B78" s="25">
        <v>5</v>
      </c>
      <c r="C78" s="11" t="s">
        <v>59</v>
      </c>
      <c r="D78" s="17">
        <v>20</v>
      </c>
      <c r="E78" s="17">
        <v>100</v>
      </c>
      <c r="F78" s="17">
        <f t="shared" si="19"/>
        <v>80</v>
      </c>
      <c r="G78" s="17">
        <v>100</v>
      </c>
      <c r="H78" s="17">
        <v>100</v>
      </c>
      <c r="I78" s="17">
        <f t="shared" si="20"/>
        <v>0</v>
      </c>
      <c r="J78" s="17">
        <v>100</v>
      </c>
      <c r="K78" s="17">
        <v>100</v>
      </c>
      <c r="L78" s="17">
        <f t="shared" si="21"/>
        <v>0</v>
      </c>
    </row>
    <row r="79" spans="2:12" ht="38.25" x14ac:dyDescent="0.25">
      <c r="B79" s="25">
        <v>6</v>
      </c>
      <c r="C79" s="11" t="s">
        <v>60</v>
      </c>
      <c r="D79" s="17">
        <v>1500</v>
      </c>
      <c r="E79" s="17">
        <v>1500</v>
      </c>
      <c r="F79" s="17">
        <f t="shared" si="19"/>
        <v>0</v>
      </c>
      <c r="G79" s="17">
        <v>1500</v>
      </c>
      <c r="H79" s="17">
        <v>1500</v>
      </c>
      <c r="I79" s="17">
        <f t="shared" si="20"/>
        <v>0</v>
      </c>
      <c r="J79" s="17">
        <v>1500</v>
      </c>
      <c r="K79" s="17">
        <v>1500</v>
      </c>
      <c r="L79" s="17">
        <f t="shared" si="21"/>
        <v>0</v>
      </c>
    </row>
    <row r="80" spans="2:12" x14ac:dyDescent="0.25">
      <c r="B80" s="25">
        <v>7</v>
      </c>
      <c r="C80" s="11" t="s">
        <v>30</v>
      </c>
      <c r="D80" s="17">
        <v>4180.6000000000004</v>
      </c>
      <c r="E80" s="17">
        <v>963.5</v>
      </c>
      <c r="F80" s="17">
        <f t="shared" si="19"/>
        <v>-3217.1000000000004</v>
      </c>
      <c r="G80" s="17">
        <v>0</v>
      </c>
      <c r="H80" s="17">
        <v>0</v>
      </c>
      <c r="I80" s="17">
        <f t="shared" si="20"/>
        <v>0</v>
      </c>
      <c r="J80" s="17">
        <v>0</v>
      </c>
      <c r="K80" s="17">
        <v>0</v>
      </c>
      <c r="L80" s="17">
        <f t="shared" si="21"/>
        <v>0</v>
      </c>
    </row>
    <row r="81" spans="2:12" x14ac:dyDescent="0.25">
      <c r="B81" s="25">
        <v>8</v>
      </c>
      <c r="C81" s="11" t="s">
        <v>3</v>
      </c>
      <c r="D81" s="17">
        <v>40.799999999999997</v>
      </c>
      <c r="E81" s="17">
        <v>40.799999999999997</v>
      </c>
      <c r="F81" s="17">
        <f t="shared" si="19"/>
        <v>0</v>
      </c>
      <c r="G81" s="17">
        <v>40.799999999999997</v>
      </c>
      <c r="H81" s="17">
        <v>40.799999999999997</v>
      </c>
      <c r="I81" s="17">
        <f t="shared" si="20"/>
        <v>0</v>
      </c>
      <c r="J81" s="17">
        <v>40.799999999999997</v>
      </c>
      <c r="K81" s="17">
        <v>40.799999999999997</v>
      </c>
      <c r="L81" s="17">
        <f t="shared" si="21"/>
        <v>0</v>
      </c>
    </row>
    <row r="82" spans="2:12" ht="25.5" x14ac:dyDescent="0.25">
      <c r="B82" s="25">
        <v>9</v>
      </c>
      <c r="C82" s="11" t="s">
        <v>4</v>
      </c>
      <c r="D82" s="17">
        <v>84</v>
      </c>
      <c r="E82" s="17">
        <v>84</v>
      </c>
      <c r="F82" s="17">
        <f t="shared" si="19"/>
        <v>0</v>
      </c>
      <c r="G82" s="17">
        <v>84</v>
      </c>
      <c r="H82" s="17">
        <v>84</v>
      </c>
      <c r="I82" s="17">
        <f t="shared" si="20"/>
        <v>0</v>
      </c>
      <c r="J82" s="17">
        <v>84</v>
      </c>
      <c r="K82" s="17">
        <v>84</v>
      </c>
      <c r="L82" s="17">
        <f t="shared" si="21"/>
        <v>0</v>
      </c>
    </row>
    <row r="83" spans="2:12" x14ac:dyDescent="0.25">
      <c r="B83" s="25">
        <v>10</v>
      </c>
      <c r="C83" s="11" t="s">
        <v>5</v>
      </c>
      <c r="D83" s="17">
        <v>372.8</v>
      </c>
      <c r="E83" s="17">
        <v>372.8</v>
      </c>
      <c r="F83" s="17">
        <f t="shared" si="19"/>
        <v>0</v>
      </c>
      <c r="G83" s="17">
        <v>372.8</v>
      </c>
      <c r="H83" s="17">
        <v>372.8</v>
      </c>
      <c r="I83" s="17">
        <f t="shared" si="20"/>
        <v>0</v>
      </c>
      <c r="J83" s="17">
        <v>372.8</v>
      </c>
      <c r="K83" s="17">
        <v>372.8</v>
      </c>
      <c r="L83" s="17">
        <f t="shared" si="21"/>
        <v>0</v>
      </c>
    </row>
    <row r="84" spans="2:12" ht="25.5" x14ac:dyDescent="0.25">
      <c r="B84" s="25">
        <v>11</v>
      </c>
      <c r="C84" s="11" t="s">
        <v>61</v>
      </c>
      <c r="D84" s="17">
        <v>1000</v>
      </c>
      <c r="E84" s="17">
        <v>1000</v>
      </c>
      <c r="F84" s="17">
        <f t="shared" si="19"/>
        <v>0</v>
      </c>
      <c r="G84" s="17">
        <v>1000</v>
      </c>
      <c r="H84" s="17">
        <v>1000</v>
      </c>
      <c r="I84" s="17">
        <f t="shared" si="20"/>
        <v>0</v>
      </c>
      <c r="J84" s="17">
        <v>1000</v>
      </c>
      <c r="K84" s="17">
        <v>1000</v>
      </c>
      <c r="L84" s="17">
        <f t="shared" si="21"/>
        <v>0</v>
      </c>
    </row>
    <row r="85" spans="2:12" x14ac:dyDescent="0.25">
      <c r="B85" s="25">
        <v>12</v>
      </c>
      <c r="C85" s="11" t="s">
        <v>2</v>
      </c>
      <c r="D85" s="17">
        <v>29.3</v>
      </c>
      <c r="E85" s="17">
        <v>29.3</v>
      </c>
      <c r="F85" s="17">
        <f t="shared" si="19"/>
        <v>0</v>
      </c>
      <c r="G85" s="17">
        <v>29.3</v>
      </c>
      <c r="H85" s="17">
        <v>29.3</v>
      </c>
      <c r="I85" s="17">
        <f t="shared" si="20"/>
        <v>0</v>
      </c>
      <c r="J85" s="17">
        <v>29.3</v>
      </c>
      <c r="K85" s="17">
        <v>29.3</v>
      </c>
      <c r="L85" s="17">
        <f t="shared" si="21"/>
        <v>0</v>
      </c>
    </row>
    <row r="86" spans="2:12" x14ac:dyDescent="0.25">
      <c r="B86" s="22"/>
      <c r="C86" s="14" t="s">
        <v>6</v>
      </c>
      <c r="D86" s="15">
        <f>SUM(D74:D85)</f>
        <v>10467.499999999998</v>
      </c>
      <c r="E86" s="15">
        <f t="shared" ref="E86:K86" si="22">SUM(E74:E85)</f>
        <v>7430.4000000000005</v>
      </c>
      <c r="F86" s="15">
        <f t="shared" si="19"/>
        <v>-3037.0999999999976</v>
      </c>
      <c r="G86" s="15">
        <f t="shared" si="22"/>
        <v>6583.8</v>
      </c>
      <c r="H86" s="15">
        <f t="shared" si="22"/>
        <v>6583.8</v>
      </c>
      <c r="I86" s="15">
        <f t="shared" si="20"/>
        <v>0</v>
      </c>
      <c r="J86" s="15">
        <f t="shared" si="22"/>
        <v>6583.8</v>
      </c>
      <c r="K86" s="15">
        <f t="shared" si="22"/>
        <v>6583.8</v>
      </c>
      <c r="L86" s="15">
        <f t="shared" si="21"/>
        <v>0</v>
      </c>
    </row>
    <row r="87" spans="2:12" x14ac:dyDescent="0.25">
      <c r="B87" s="22"/>
      <c r="C87" s="14" t="s">
        <v>64</v>
      </c>
      <c r="D87" s="15">
        <v>0</v>
      </c>
      <c r="E87" s="15">
        <v>0</v>
      </c>
      <c r="F87" s="15">
        <f t="shared" si="19"/>
        <v>0</v>
      </c>
      <c r="G87" s="15">
        <v>4700</v>
      </c>
      <c r="H87" s="15">
        <v>4700</v>
      </c>
      <c r="I87" s="15">
        <f t="shared" si="20"/>
        <v>0</v>
      </c>
      <c r="J87" s="15">
        <v>9800</v>
      </c>
      <c r="K87" s="15">
        <v>9800</v>
      </c>
      <c r="L87" s="15">
        <f t="shared" si="21"/>
        <v>0</v>
      </c>
    </row>
    <row r="88" spans="2:12" x14ac:dyDescent="0.25">
      <c r="B88" s="22"/>
      <c r="C88" s="14" t="s">
        <v>7</v>
      </c>
      <c r="D88" s="15">
        <f>D72+D86</f>
        <v>178363.19999999998</v>
      </c>
      <c r="E88" s="15">
        <f t="shared" ref="E88" si="23">E72+E86</f>
        <v>217476.69999999998</v>
      </c>
      <c r="F88" s="15">
        <f t="shared" si="19"/>
        <v>39113.5</v>
      </c>
      <c r="G88" s="15">
        <f>G72+G86+G87</f>
        <v>186013.39999999997</v>
      </c>
      <c r="H88" s="15">
        <f>H72+H86+H87</f>
        <v>213967.9</v>
      </c>
      <c r="I88" s="15">
        <f t="shared" si="20"/>
        <v>27954.500000000029</v>
      </c>
      <c r="J88" s="15">
        <f>J72+J86+J87</f>
        <v>195373.39999999997</v>
      </c>
      <c r="K88" s="15">
        <f>K72+K86+K87</f>
        <v>222827.9</v>
      </c>
      <c r="L88" s="15">
        <f t="shared" si="21"/>
        <v>27454.500000000029</v>
      </c>
    </row>
    <row r="89" spans="2:12" ht="15.75" x14ac:dyDescent="0.25">
      <c r="B89" s="6"/>
      <c r="C89" s="7"/>
      <c r="D89" s="8"/>
      <c r="E89" s="8"/>
      <c r="F89" s="8"/>
      <c r="G89" s="8"/>
      <c r="H89" s="8"/>
      <c r="I89" s="8"/>
      <c r="J89" s="8"/>
      <c r="K89" s="8"/>
      <c r="L89" s="8"/>
    </row>
    <row r="90" spans="2:12" ht="15.75" x14ac:dyDescent="0.25">
      <c r="B90" s="6"/>
      <c r="C90" s="7"/>
      <c r="D90" s="8"/>
      <c r="E90" s="8"/>
      <c r="F90" s="8"/>
      <c r="G90" s="8"/>
      <c r="H90" s="8"/>
      <c r="I90" s="8"/>
      <c r="J90" s="8"/>
      <c r="K90" s="8"/>
      <c r="L90" s="8"/>
    </row>
    <row r="91" spans="2:12" ht="15.75" x14ac:dyDescent="0.25">
      <c r="B91" s="6"/>
      <c r="C91" s="7"/>
      <c r="D91" s="8"/>
      <c r="E91" s="8"/>
      <c r="F91" s="8"/>
      <c r="G91" s="8"/>
      <c r="H91" s="8"/>
      <c r="I91" s="8"/>
      <c r="J91" s="8"/>
      <c r="K91" s="8"/>
      <c r="L91" s="8"/>
    </row>
    <row r="92" spans="2:12" x14ac:dyDescent="0.25">
      <c r="G92" s="30"/>
      <c r="H92" s="30"/>
      <c r="I92" s="2"/>
      <c r="J92" s="30"/>
      <c r="K92" s="30"/>
      <c r="L92" s="2"/>
    </row>
    <row r="93" spans="2:12" ht="15.75" x14ac:dyDescent="0.25">
      <c r="B93" s="3" t="s">
        <v>51</v>
      </c>
      <c r="C93" s="4"/>
      <c r="D93" s="4"/>
      <c r="E93" s="29"/>
      <c r="F93" s="4"/>
    </row>
    <row r="94" spans="2:12" ht="15.75" x14ac:dyDescent="0.25">
      <c r="B94" s="3" t="s">
        <v>52</v>
      </c>
      <c r="C94" s="4"/>
      <c r="D94" s="4"/>
      <c r="E94" s="29"/>
      <c r="F94" s="4"/>
    </row>
    <row r="95" spans="2:12" ht="15.75" x14ac:dyDescent="0.25">
      <c r="B95" s="3" t="s">
        <v>53</v>
      </c>
      <c r="C95" s="4"/>
      <c r="D95" s="4"/>
      <c r="E95" s="29"/>
      <c r="F95" s="4"/>
      <c r="L95" s="5" t="s">
        <v>54</v>
      </c>
    </row>
  </sheetData>
  <mergeCells count="1">
    <mergeCell ref="D1:L1"/>
  </mergeCells>
  <pageMargins left="0.70866141732283472" right="0.70866141732283472" top="0.74803149606299213" bottom="0.74803149606299213" header="0.31496062992125984" footer="0.31496062992125984"/>
  <pageSetup paperSize="9" scale="6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2021-02-24T06:31:53Z</dcterms:modified>
</cp:coreProperties>
</file>